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xdupla\Downloads\"/>
    </mc:Choice>
  </mc:AlternateContent>
  <xr:revisionPtr revIDLastSave="0" documentId="13_ncr:1_{B675FA84-0EA0-488E-AE0E-3F9C4C046DFD}" xr6:coauthVersionLast="47" xr6:coauthVersionMax="47" xr10:uidLastSave="{00000000-0000-0000-0000-000000000000}"/>
  <bookViews>
    <workbookView xWindow="-120" yWindow="-120" windowWidth="29040" windowHeight="15840" tabRatio="500" xr2:uid="{00000000-000D-0000-FFFF-FFFF00000000}"/>
  </bookViews>
  <sheets>
    <sheet name="Glossaire" sheetId="1" r:id="rId1"/>
    <sheet name="granulo_5" sheetId="2" r:id="rId2"/>
    <sheet name="granulo_100" sheetId="3" r:id="rId3"/>
    <sheet name="Mesures physiques" sheetId="4" r:id="rId4"/>
    <sheet name="Carbone et azote" sheetId="6" r:id="rId5"/>
    <sheet name="Mesures interfaciales" sheetId="7" r:id="rId6"/>
    <sheet name="Composition chimique" sheetId="8" r:id="rId7"/>
    <sheet name="Minéralogie" sheetId="9"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42" i="9" l="1"/>
  <c r="R41" i="9"/>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I38" i="8"/>
  <c r="I37" i="8"/>
  <c r="D42" i="6"/>
  <c r="C42" i="6"/>
  <c r="D41" i="6"/>
  <c r="C41" i="6"/>
  <c r="D40" i="6"/>
  <c r="F40" i="6" s="1"/>
  <c r="C40" i="6"/>
  <c r="D39" i="6"/>
  <c r="F39" i="6" s="1"/>
  <c r="C39" i="6"/>
  <c r="D38" i="6"/>
  <c r="C38" i="6"/>
  <c r="D37" i="6"/>
  <c r="F37" i="6" s="1"/>
  <c r="C37" i="6"/>
  <c r="D36" i="6"/>
  <c r="F36" i="6" s="1"/>
  <c r="C36" i="6"/>
  <c r="D35" i="6"/>
  <c r="F35" i="6" s="1"/>
  <c r="C35" i="6"/>
  <c r="D34" i="6"/>
  <c r="F34" i="6" s="1"/>
  <c r="C34" i="6"/>
  <c r="D33" i="6"/>
  <c r="F33" i="6" s="1"/>
  <c r="C33" i="6"/>
  <c r="D32" i="6"/>
  <c r="F32" i="6" s="1"/>
  <c r="C32" i="6"/>
  <c r="D31" i="6"/>
  <c r="F31" i="6" s="1"/>
  <c r="C31" i="6"/>
  <c r="D30" i="6"/>
  <c r="F30" i="6" s="1"/>
  <c r="C30" i="6"/>
  <c r="D29" i="6"/>
  <c r="F29" i="6" s="1"/>
  <c r="C29" i="6"/>
  <c r="D28" i="6"/>
  <c r="F28" i="6" s="1"/>
  <c r="C28" i="6"/>
  <c r="D27" i="6"/>
  <c r="F27" i="6" s="1"/>
  <c r="C27" i="6"/>
  <c r="D26" i="6"/>
  <c r="F26" i="6" s="1"/>
  <c r="C26" i="6"/>
  <c r="F25" i="6"/>
  <c r="D25" i="6"/>
  <c r="C25" i="6"/>
  <c r="D24" i="6"/>
  <c r="F24" i="6" s="1"/>
  <c r="C24" i="6"/>
  <c r="D23" i="6"/>
  <c r="F23" i="6" s="1"/>
  <c r="C23" i="6"/>
  <c r="D22" i="6"/>
  <c r="F22" i="6" s="1"/>
  <c r="C22" i="6"/>
  <c r="D21" i="6"/>
  <c r="F21" i="6" s="1"/>
  <c r="C21" i="6"/>
  <c r="D20" i="6"/>
  <c r="F20" i="6" s="1"/>
  <c r="C20" i="6"/>
  <c r="D19" i="6"/>
  <c r="F19" i="6" s="1"/>
  <c r="C19" i="6"/>
  <c r="D18" i="6"/>
  <c r="F18" i="6" s="1"/>
  <c r="C18" i="6"/>
  <c r="D17" i="6"/>
  <c r="F17" i="6" s="1"/>
  <c r="C17" i="6"/>
  <c r="D16" i="6"/>
  <c r="F16" i="6" s="1"/>
  <c r="C16" i="6"/>
  <c r="D15" i="6"/>
  <c r="F15" i="6" s="1"/>
  <c r="C15" i="6"/>
  <c r="D14" i="6"/>
  <c r="F14" i="6" s="1"/>
  <c r="C14" i="6"/>
  <c r="D13" i="6"/>
  <c r="F13" i="6" s="1"/>
  <c r="C13" i="6"/>
  <c r="D12" i="6"/>
  <c r="F12" i="6" s="1"/>
  <c r="C12" i="6"/>
  <c r="D11" i="6"/>
  <c r="F11" i="6" s="1"/>
  <c r="C11" i="6"/>
  <c r="D10" i="6"/>
  <c r="F10" i="6" s="1"/>
  <c r="C10" i="6"/>
  <c r="D9" i="6"/>
  <c r="F9" i="6" s="1"/>
  <c r="C9" i="6"/>
  <c r="D8" i="6"/>
  <c r="F8" i="6" s="1"/>
  <c r="C8" i="6"/>
  <c r="D7" i="6"/>
  <c r="F7" i="6" s="1"/>
  <c r="C7" i="6"/>
  <c r="D6" i="6"/>
  <c r="F6" i="6" s="1"/>
  <c r="C6" i="6"/>
  <c r="D5" i="6"/>
  <c r="F5" i="6" s="1"/>
  <c r="C5" i="6"/>
  <c r="D4" i="6"/>
  <c r="F4" i="6" s="1"/>
  <c r="C4" i="6"/>
  <c r="F41" i="6" l="1"/>
  <c r="F42" i="6"/>
</calcChain>
</file>

<file path=xl/sharedStrings.xml><?xml version="1.0" encoding="utf-8"?>
<sst xmlns="http://schemas.openxmlformats.org/spreadsheetml/2006/main" count="720" uniqueCount="267">
  <si>
    <t>Acronyme</t>
  </si>
  <si>
    <t>Définition</t>
  </si>
  <si>
    <t>Unités</t>
  </si>
  <si>
    <t>Remarques</t>
  </si>
  <si>
    <t>RP</t>
  </si>
  <si>
    <t>Référentiel Pédologique</t>
  </si>
  <si>
    <t>Baize, D., &amp; Girard, M. C. (2009). Référentiel pédologique 2008. Editions Quae.</t>
  </si>
  <si>
    <t>granulo_5</t>
  </si>
  <si>
    <t>Répartition granulométrique en % en 5 classes de taille</t>
  </si>
  <si>
    <t>[%]</t>
  </si>
  <si>
    <t>granulo_100</t>
  </si>
  <si>
    <t>Répartition granulométrique en % en 100 classes de taille</t>
  </si>
  <si>
    <t>Ae</t>
  </si>
  <si>
    <t>Acidité d'échange déterminée par titration</t>
  </si>
  <si>
    <t xml:space="preserve">[cmolc+/kg]
</t>
  </si>
  <si>
    <t>L'acidité d'échange est constituée par les cations acides (Al3+ et H+) présents sur les sites d'échange cationique. Ces cations sont mis en solution à l'aide d'une solution saline non tamponnée, comme le KCl, puis dosés par titrimétrie.  Les unités sont données en centimoles de charges positives par kilogramme de sol.</t>
  </si>
  <si>
    <t>AmOx</t>
  </si>
  <si>
    <t xml:space="preserve">Extraction par oxalate d'ammonium
</t>
  </si>
  <si>
    <t>[g/kg]</t>
  </si>
  <si>
    <t>Extraction permettant de doser une bonne partie du fer dit "libre", c’est-à-dire le fer non-intégré au réseau cristallin des silicates. Elle est basée sur la méthode Tamm (1922).</t>
  </si>
  <si>
    <t>Bulk density</t>
  </si>
  <si>
    <t>Densité apparente du sol</t>
  </si>
  <si>
    <t>[g/cm³]</t>
  </si>
  <si>
    <t xml:space="preserve">Masse d'un échantillon non remanié divisé par son volume. L'échantillon non remanié a été prélevé à l'aide d'un cylindre pédologique. Trois cylindres ont été prélevés. </t>
  </si>
  <si>
    <t>Terre fine</t>
  </si>
  <si>
    <t xml:space="preserve">Densité apparente de la terre fine </t>
  </si>
  <si>
    <t xml:space="preserve">
Masse de la terre fine / volume de la terre fine. La masse de la terre fine est obtenue en pesant l'échantillon après tamisage à 2 mm.     Le volume de la terre fine est calculé en soustrayant le volume des éléments grossiers du volume des cylindres d'échantillonnage. Le volume des éléments grossiers est simplement déterminé en les ajoutant dans un cylindre gradué partiellement rempli d'eau. </t>
  </si>
  <si>
    <t xml:space="preserve">Cinorg </t>
  </si>
  <si>
    <t>Carbone inorganique (contenu dans les carbonates)</t>
  </si>
  <si>
    <t>C inorganique = pourcentage de Calcaire total multiplié par 0.12 (=le pourcentage de masse atomique du carbone dans la masse atomique du carbonate CaCO3.) 
Cinorg = calcaire total*0.12</t>
  </si>
  <si>
    <t>Corg</t>
  </si>
  <si>
    <t xml:space="preserve">Carbone organique, estimé à 58% de la teneur en matière organique
</t>
  </si>
  <si>
    <t>N</t>
  </si>
  <si>
    <t>Azote total</t>
  </si>
  <si>
    <t>Égal à l’azote organique, les sources minérales d'azote étant négligeables.</t>
  </si>
  <si>
    <t>C/N</t>
  </si>
  <si>
    <t>Rapport Carbone organique/Azote</t>
  </si>
  <si>
    <t>pas d’unité</t>
  </si>
  <si>
    <t>Rapport carbone organique / azote, de la matière organique.</t>
  </si>
  <si>
    <t>Calcaire actif</t>
  </si>
  <si>
    <t xml:space="preserve">Méthode Drouineau-Galet (oxalate d'ammonium)
</t>
  </si>
  <si>
    <t>Mesure de la teneur en calcaire facile à dissoudre, donc réactif sur des temps courts dans les sols. L’oxalate d’ammonium et le calcium du calcaire du sol facile à dissoudre se combinent et forment l’oxalate de calcium insoluble. Dosage de l’excès d’oxalate =&gt; la différence  correspond à la quantité d’oxalate d’ammonium précipité par le calcaire actif.</t>
  </si>
  <si>
    <t>Calcaire total</t>
  </si>
  <si>
    <t xml:space="preserve">Mesure du calcaire total (actif et inactif) - méthode par titration.
</t>
  </si>
  <si>
    <t>Titration à l'acide sulfurique (H2SO4). Ce protocole a été tiré de Mallohui. Nadim (2009), «Méthodes et interprétations d’analyses des sols».</t>
  </si>
  <si>
    <t>CBD</t>
  </si>
  <si>
    <t xml:space="preserve">Extraction par citrate bicarbonate dithionite
</t>
  </si>
  <si>
    <r>
      <rPr>
        <sz val="12"/>
        <color rgb="FF000000"/>
        <rFont val="Calibri"/>
        <family val="2"/>
        <charset val="1"/>
      </rPr>
      <t>Extraction permettant de doser tout le fer dit "libre". Elle inclut le fer complexé humique ainsi que le fer des oxydes bien cristallisés qui eux ne sont pas extraits par l’oxalate d’ammonium (AmOx). Elle est basée sur la méthode</t>
    </r>
    <r>
      <rPr>
        <sz val="12"/>
        <rFont val="Calibri"/>
        <family val="2"/>
        <charset val="1"/>
      </rPr>
      <t xml:space="preserve"> Mehra-Jackson (1960).</t>
    </r>
  </si>
  <si>
    <t xml:space="preserve">CEC
</t>
  </si>
  <si>
    <t xml:space="preserve">Capacité d'échange cationique 
</t>
  </si>
  <si>
    <r>
      <rPr>
        <sz val="12"/>
        <rFont val="Calibri"/>
        <family val="2"/>
        <charset val="1"/>
      </rPr>
      <t>Quantité totale de cations retenus sur les sites d'échange par attraction électrostatique. Le pH auquel la CEC a été mesurée doit être précisé, car la CEC change en fonction du pH. Ici il s'agit de la CEC mesurée au pH du sol. Les unités sont données en c</t>
    </r>
    <r>
      <rPr>
        <sz val="12"/>
        <rFont val="Calibri"/>
        <family val="2"/>
      </rPr>
      <t>entimoles de charges positives par kilogramme de sol.</t>
    </r>
  </si>
  <si>
    <t>FeOx</t>
  </si>
  <si>
    <t xml:space="preserve">Fer des oxydes de fer bien cristallisés
</t>
  </si>
  <si>
    <r>
      <rPr>
        <sz val="12"/>
        <color rgb="FF000000"/>
        <rFont val="Calibri"/>
        <family val="2"/>
        <charset val="1"/>
      </rPr>
      <t xml:space="preserve">Estimation des oxydes de fer bien cristallisés par différenciation entre AmOx et CBD, ainsi qu'estimation du type et de la quantité d'oxyde présent dans l'échantillon. Calcul basé sur Parfitt &amp; Childs (1988) </t>
    </r>
    <r>
      <rPr>
        <sz val="12"/>
        <rFont val="Calibri"/>
        <family val="2"/>
        <charset val="1"/>
      </rPr>
      <t>&amp; Childs et al. (1991).</t>
    </r>
  </si>
  <si>
    <t>HE frais-105</t>
  </si>
  <si>
    <t>Humidité environnementale de l'échantillon (frais)</t>
  </si>
  <si>
    <r>
      <rPr>
        <sz val="12"/>
        <color rgb="FF000000"/>
        <rFont val="Calibri"/>
        <family val="2"/>
        <charset val="1"/>
      </rPr>
      <t xml:space="preserve">Humidité </t>
    </r>
    <r>
      <rPr>
        <b/>
        <sz val="10"/>
        <rFont val="Calibri"/>
        <family val="2"/>
        <charset val="1"/>
      </rPr>
      <t xml:space="preserve">environnementale </t>
    </r>
    <r>
      <rPr>
        <sz val="12"/>
        <color rgb="FF000000"/>
        <rFont val="Calibri"/>
        <family val="2"/>
        <charset val="1"/>
      </rPr>
      <t>(teneur en eau), estimée par la perte de masse entre l'échantillon frais et séché à 105°C</t>
    </r>
  </si>
  <si>
    <t>HR 45-105</t>
  </si>
  <si>
    <t>Humidité résiduelle de l'échantillon (séché à 45°C)</t>
  </si>
  <si>
    <r>
      <rPr>
        <sz val="12"/>
        <color rgb="FF000000"/>
        <rFont val="Calibri"/>
        <family val="2"/>
        <charset val="1"/>
      </rPr>
      <t xml:space="preserve">Humidité </t>
    </r>
    <r>
      <rPr>
        <b/>
        <sz val="10"/>
        <rFont val="Calibri"/>
        <family val="2"/>
        <charset val="1"/>
      </rPr>
      <t>résiduelle</t>
    </r>
    <r>
      <rPr>
        <sz val="12"/>
        <color rgb="FF000000"/>
        <rFont val="Calibri"/>
        <family val="2"/>
        <charset val="1"/>
      </rPr>
      <t>, estimée par la perte de masse entre l'échantillon séché à 45 et 105°C</t>
    </r>
  </si>
  <si>
    <t>MO</t>
  </si>
  <si>
    <t xml:space="preserve">Matière organique, estimée par la PAF
</t>
  </si>
  <si>
    <t>PAF est la quantité de matériel perdu à 450°C (proportionnel à la quantité de matière organique) à partir d’un sol séché à 105°C. Un facteur de correction de 2.04 a été appliqué pour tenir compte de l'eau de constitution étant donné que la PAF est inférieure à 60%, c'est-à-dire que les sols sont essentiellement minéraux (voir Howard, 1965)</t>
  </si>
  <si>
    <t>P bio</t>
  </si>
  <si>
    <t>Phosphore biodisponible</t>
  </si>
  <si>
    <t>[mg/g]</t>
  </si>
  <si>
    <t xml:space="preserve">Méthode Olsen, extraction au bicarbonate de sodium.
</t>
  </si>
  <si>
    <t>PAF-105-450</t>
  </si>
  <si>
    <t xml:space="preserve">Perte au feu </t>
  </si>
  <si>
    <t xml:space="preserve">Différence de poids de l'échantillon entre 105°C et 450°C, proportionnel à la quantité de matière organique.
</t>
  </si>
  <si>
    <r>
      <rPr>
        <b/>
        <sz val="12"/>
        <color rgb="FF000000"/>
        <rFont val="Calibri"/>
        <family val="2"/>
        <charset val="1"/>
      </rPr>
      <t>pH CaCl</t>
    </r>
    <r>
      <rPr>
        <b/>
        <vertAlign val="subscript"/>
        <sz val="12"/>
        <color rgb="FF000000"/>
        <rFont val="Calibri"/>
        <family val="2"/>
        <charset val="1"/>
      </rPr>
      <t>2</t>
    </r>
  </si>
  <si>
    <t>Potentiel hydrogène mesuré dans une solution de chlorure de calcium</t>
  </si>
  <si>
    <t xml:space="preserve">Concentration = 0.01M
</t>
  </si>
  <si>
    <t>pH KCl</t>
  </si>
  <si>
    <t>Potentiel hydrogène mesuré dans une solution de chlorure de potassium</t>
  </si>
  <si>
    <t xml:space="preserve">Concentration = 1M
</t>
  </si>
  <si>
    <t>XRF</t>
  </si>
  <si>
    <t xml:space="preserve">Fluorescence aux rayons-X 
</t>
  </si>
  <si>
    <t>Mesure des éléments totaux</t>
  </si>
  <si>
    <t>XRD</t>
  </si>
  <si>
    <t xml:space="preserve">Diffraction aux rayons-X 
</t>
  </si>
  <si>
    <t>Minéralogie, semi-quantitatif</t>
  </si>
  <si>
    <t>Indosés</t>
  </si>
  <si>
    <t xml:space="preserve">Résidu du signal de l'analyse XRD, non attribué à une classe de minéraux
</t>
  </si>
  <si>
    <t>Les indosés contiennent les composantes mal cristallisées (nano-minéraux, verres, matière organique, etc.) et les minéraux en solution solide pour lesquels il n'y a pas de standard correspondant.</t>
  </si>
  <si>
    <t>Bibliographie</t>
  </si>
  <si>
    <t>Baize, D. (2000). Guide des analyses en pédologie: 2e édition, revue et augmentée, Éditions Quae.</t>
  </si>
  <si>
    <t>Childs, C. W., Matsue, N., &amp; Yoshinaga, N. (1991). Ferrihydrite in volcanic ash soils of Japan. Soil Science and Plant Nutrition, 37(2), 299-311.</t>
  </si>
  <si>
    <t>Howard, P. J. A. (1965). The Carbon-Organic Matter Factor in Various Soil Types. Oikos, 15(2), 229–236. https://doi.org/10.2307/3565121</t>
  </si>
  <si>
    <t xml:space="preserve">Mehra, O. P., &amp; Jackson, M. L. (1958). Iron Oxide Removal from Soils and Clays by a Dithionite-Citrate System Buffered with Sodium Bicarbonate. Clays and Clay Minerals (National Conference on Clays and Clay Minerals), 7, 317–327. doi:10.1346/CCMN.1958.0070122 </t>
  </si>
  <si>
    <t xml:space="preserve">Mallouhi N., (2009). Méthodes et interprétations d’analyses des sols. Édilivre.  </t>
  </si>
  <si>
    <t>Olsen, S. R. and Sommers, L. E. 1982. Phosphorus. pp. 403-430. In: A. L. Page, et al. (eds.) Methods of soil analysis: Part 2. Chemical and microbiological properties. Agron. Mongr. 9. 2nd ed. ASA and SSSA, Madison, WI</t>
  </si>
  <si>
    <t>Parfitt, R. L., &amp; Childs, C. W. (1988). Estimation of forms of Fe and Al-a review, and analysis of contrasting soils by dissolution and Mossbauer methods. Soil Research, 26(1), 121-144.</t>
  </si>
  <si>
    <t>Stockmann, U., Adams, M. A., Crawford, J. W., Field, D. J., Henakaarchchi, N., Jenkins, M., ... &amp; Zimmermann, M. (2013). The knowns, known unknowns and unknowns of sequestration of soil organic carbon. Agriculture, Ecosystems &amp; Environment, 164, 80-99.</t>
  </si>
  <si>
    <t>Tamm, O. (1922). Eine Metode zur Bestimmung der anorganischen Komponenten des Gelkomplexes im Boden. Mddr. St. Skogsfor., 19, 387-404.</t>
  </si>
  <si>
    <t>Classification</t>
  </si>
  <si>
    <t>Echantillons</t>
  </si>
  <si>
    <t>Horizons</t>
  </si>
  <si>
    <t>Profondeur</t>
  </si>
  <si>
    <t>Pourcentage (%) de particules minérales par taille</t>
  </si>
  <si>
    <t>Selon RP</t>
  </si>
  <si>
    <t>sol.horizon</t>
  </si>
  <si>
    <t>selon RP</t>
  </si>
  <si>
    <t>cm</t>
  </si>
  <si>
    <t>0.01-2um</t>
  </si>
  <si>
    <t>2-20um</t>
  </si>
  <si>
    <t>20-50um</t>
  </si>
  <si>
    <t>50-200um</t>
  </si>
  <si>
    <t>200-2000um</t>
  </si>
  <si>
    <t>FLUVIOSOL TYPIQUE multifluvique rédoxique</t>
  </si>
  <si>
    <t>A</t>
  </si>
  <si>
    <t>0-11</t>
  </si>
  <si>
    <t>Jp</t>
  </si>
  <si>
    <t>11-21</t>
  </si>
  <si>
    <t>Mca</t>
  </si>
  <si>
    <t>21-30</t>
  </si>
  <si>
    <t>II Jp1</t>
  </si>
  <si>
    <t>30-35</t>
  </si>
  <si>
    <t>II Jp2</t>
  </si>
  <si>
    <t>35-80</t>
  </si>
  <si>
    <t>II Mca</t>
  </si>
  <si>
    <t>80-91</t>
  </si>
  <si>
    <t>II Mca/g</t>
  </si>
  <si>
    <t>91-104</t>
  </si>
  <si>
    <t>BRUNISOL DYSTRIQUE oligosaturé sur PALEOFERSIALSOL</t>
  </si>
  <si>
    <t>0-7</t>
  </si>
  <si>
    <t>A-S</t>
  </si>
  <si>
    <t>7-22</t>
  </si>
  <si>
    <t>S1</t>
  </si>
  <si>
    <t>22-74</t>
  </si>
  <si>
    <t>S2</t>
  </si>
  <si>
    <t>74-100</t>
  </si>
  <si>
    <t>π-II FS</t>
  </si>
  <si>
    <t>&gt;100</t>
  </si>
  <si>
    <t>CALCISOL rédoxique anthropisé</t>
  </si>
  <si>
    <t>0-5</t>
  </si>
  <si>
    <t>A-Sci [Ztc]</t>
  </si>
  <si>
    <t>5-17</t>
  </si>
  <si>
    <t>Sci [Ztc]</t>
  </si>
  <si>
    <t>17-41</t>
  </si>
  <si>
    <t>Scig [Ztc]</t>
  </si>
  <si>
    <t>41-75</t>
  </si>
  <si>
    <t>gca</t>
  </si>
  <si>
    <t>&gt;75</t>
  </si>
  <si>
    <t>BRUNISOL DYSTRIQUE mésosaturé</t>
  </si>
  <si>
    <t>7-21</t>
  </si>
  <si>
    <t>21-34</t>
  </si>
  <si>
    <t>34-54</t>
  </si>
  <si>
    <t>II C</t>
  </si>
  <si>
    <t>54-64</t>
  </si>
  <si>
    <t>III C</t>
  </si>
  <si>
    <t>&gt;64</t>
  </si>
  <si>
    <t>ANTHROPOSOL ARTIFICIEL rédoxique sur FLUVIOSOL JUVÉNILE</t>
  </si>
  <si>
    <t>Aca</t>
  </si>
  <si>
    <t>0-10</t>
  </si>
  <si>
    <t>Ztrg1</t>
  </si>
  <si>
    <t>10-22</t>
  </si>
  <si>
    <t>Ztrg2</t>
  </si>
  <si>
    <t>22-45</t>
  </si>
  <si>
    <t>Ztrg3</t>
  </si>
  <si>
    <t>45-68</t>
  </si>
  <si>
    <t>II Jph1</t>
  </si>
  <si>
    <t>68-90</t>
  </si>
  <si>
    <t>II Jph2</t>
  </si>
  <si>
    <t>&gt;90</t>
  </si>
  <si>
    <t>BRUNISOL EUTRIQUE saturé luvique sur dépôt fluvio-glaciaire</t>
  </si>
  <si>
    <t>6.1</t>
  </si>
  <si>
    <t>6.2</t>
  </si>
  <si>
    <t>6.3</t>
  </si>
  <si>
    <t>22-40</t>
  </si>
  <si>
    <t>6.4</t>
  </si>
  <si>
    <t>40-67</t>
  </si>
  <si>
    <t>6.5</t>
  </si>
  <si>
    <t>S-Mca</t>
  </si>
  <si>
    <t>67-70</t>
  </si>
  <si>
    <t>6.6</t>
  </si>
  <si>
    <t>70-110</t>
  </si>
  <si>
    <t>ANTHROPOSOL RECONSTITUÉ à matérieaux technologiques</t>
  </si>
  <si>
    <t>7.1</t>
  </si>
  <si>
    <t>7.2</t>
  </si>
  <si>
    <t>S</t>
  </si>
  <si>
    <t>10-33</t>
  </si>
  <si>
    <t>7.3</t>
  </si>
  <si>
    <t>S-Ztc</t>
  </si>
  <si>
    <t>33-41</t>
  </si>
  <si>
    <t>7.4</t>
  </si>
  <si>
    <t>Ztc</t>
  </si>
  <si>
    <t>41-70</t>
  </si>
  <si>
    <t>Echantillon</t>
  </si>
  <si>
    <t>Horizon</t>
  </si>
  <si>
    <t>Granulométrie</t>
  </si>
  <si>
    <t>Densité apparente</t>
  </si>
  <si>
    <t>Bulk Density</t>
  </si>
  <si>
    <t>%</t>
  </si>
  <si>
    <r>
      <rPr>
        <b/>
        <sz val="10"/>
        <color rgb="FF000000"/>
        <rFont val="Calibri"/>
        <family val="2"/>
        <charset val="1"/>
      </rPr>
      <t>g/cm</t>
    </r>
    <r>
      <rPr>
        <b/>
        <vertAlign val="superscript"/>
        <sz val="10"/>
        <color rgb="FF000000"/>
        <rFont val="Calibri (Corps)"/>
        <charset val="1"/>
      </rPr>
      <t>3</t>
    </r>
  </si>
  <si>
    <t>1.1</t>
  </si>
  <si>
    <t>1.2</t>
  </si>
  <si>
    <t>1.3</t>
  </si>
  <si>
    <t>1.4</t>
  </si>
  <si>
    <t>1.5</t>
  </si>
  <si>
    <t>1.6</t>
  </si>
  <si>
    <t>1.7</t>
  </si>
  <si>
    <t>2.1</t>
  </si>
  <si>
    <t>2.2</t>
  </si>
  <si>
    <t>2.3</t>
  </si>
  <si>
    <t>2.4</t>
  </si>
  <si>
    <t>2.5</t>
  </si>
  <si>
    <t>3.0</t>
  </si>
  <si>
    <t>3.1</t>
  </si>
  <si>
    <t>3.2</t>
  </si>
  <si>
    <t>3.3</t>
  </si>
  <si>
    <t>3.4</t>
  </si>
  <si>
    <t>4.1</t>
  </si>
  <si>
    <t>4.2</t>
  </si>
  <si>
    <t>4.3</t>
  </si>
  <si>
    <t>4.4</t>
  </si>
  <si>
    <t>4.5</t>
  </si>
  <si>
    <t>4.6</t>
  </si>
  <si>
    <t>5.1</t>
  </si>
  <si>
    <t>5.2</t>
  </si>
  <si>
    <t>5.3</t>
  </si>
  <si>
    <t>5.4</t>
  </si>
  <si>
    <t>5.5</t>
  </si>
  <si>
    <t>5.6</t>
  </si>
  <si>
    <t>S-II Mca</t>
  </si>
  <si>
    <t>ANTHROPOSOL RECONSTITUÉ à matérieau technologique</t>
  </si>
  <si>
    <t>Altp</t>
  </si>
  <si>
    <t>Ltp</t>
  </si>
  <si>
    <t>Ltp-II Z</t>
  </si>
  <si>
    <t>II Z</t>
  </si>
  <si>
    <r>
      <rPr>
        <b/>
        <sz val="12"/>
        <color rgb="FF000000"/>
        <rFont val="Calibri"/>
        <family val="2"/>
        <charset val="1"/>
      </rPr>
      <t xml:space="preserve">C/N 
</t>
    </r>
    <r>
      <rPr>
        <sz val="12"/>
        <color rgb="FF000000"/>
        <rFont val="Calibri"/>
        <family val="2"/>
        <charset val="1"/>
      </rPr>
      <t>(Corg/N)</t>
    </r>
  </si>
  <si>
    <t>M.O.</t>
  </si>
  <si>
    <t>-</t>
  </si>
  <si>
    <r>
      <rPr>
        <b/>
        <sz val="12"/>
        <rFont val="Calibri"/>
        <family val="2"/>
        <charset val="1"/>
      </rPr>
      <t xml:space="preserve">C inorg
 </t>
    </r>
    <r>
      <rPr>
        <sz val="12"/>
        <rFont val="Calibri"/>
        <family val="2"/>
        <charset val="1"/>
      </rPr>
      <t>(calcaire total *0.12)</t>
    </r>
  </si>
  <si>
    <r>
      <rPr>
        <b/>
        <sz val="12"/>
        <rFont val="Calibri"/>
        <family val="2"/>
        <charset val="1"/>
      </rPr>
      <t xml:space="preserve">Corg </t>
    </r>
    <r>
      <rPr>
        <sz val="12"/>
        <rFont val="Calibri"/>
        <family val="2"/>
        <charset val="1"/>
      </rPr>
      <t>(M.O.*0.58)</t>
    </r>
  </si>
  <si>
    <r>
      <rPr>
        <b/>
        <sz val="12"/>
        <color rgb="FF000000"/>
        <rFont val="Calibri"/>
        <family val="2"/>
        <charset val="1"/>
      </rPr>
      <t>pH CaCl</t>
    </r>
    <r>
      <rPr>
        <b/>
        <vertAlign val="subscript"/>
        <sz val="12"/>
        <color rgb="FF000000"/>
        <rFont val="Calibri (Corps)"/>
        <charset val="1"/>
      </rPr>
      <t>2</t>
    </r>
  </si>
  <si>
    <r>
      <rPr>
        <b/>
        <sz val="12"/>
        <color rgb="FF000000"/>
        <rFont val="Calibri"/>
        <family val="2"/>
        <charset val="1"/>
      </rPr>
      <t>pH</t>
    </r>
    <r>
      <rPr>
        <b/>
        <vertAlign val="subscript"/>
        <sz val="12"/>
        <color rgb="FF000000"/>
        <rFont val="Calibri"/>
        <family val="2"/>
        <charset val="1"/>
      </rPr>
      <t>eau</t>
    </r>
  </si>
  <si>
    <t>CEC</t>
  </si>
  <si>
    <r>
      <rPr>
        <b/>
        <sz val="12"/>
        <color rgb="FF000000"/>
        <rFont val="Calibri"/>
        <family val="2"/>
        <charset val="1"/>
      </rPr>
      <t>Ca</t>
    </r>
    <r>
      <rPr>
        <b/>
        <vertAlign val="superscript"/>
        <sz val="12"/>
        <color rgb="FF000000"/>
        <rFont val="Calibri (Corps)"/>
        <charset val="1"/>
      </rPr>
      <t>2+</t>
    </r>
  </si>
  <si>
    <r>
      <rPr>
        <b/>
        <sz val="12"/>
        <color rgb="FF000000"/>
        <rFont val="Calibri"/>
        <family val="2"/>
        <charset val="1"/>
      </rPr>
      <t>Mg</t>
    </r>
    <r>
      <rPr>
        <b/>
        <vertAlign val="superscript"/>
        <sz val="12"/>
        <color rgb="FF000000"/>
        <rFont val="Calibri (Corps)"/>
        <charset val="1"/>
      </rPr>
      <t>2+</t>
    </r>
  </si>
  <si>
    <r>
      <rPr>
        <b/>
        <sz val="12"/>
        <color rgb="FF000000"/>
        <rFont val="Calibri"/>
        <family val="2"/>
        <charset val="1"/>
      </rPr>
      <t>K</t>
    </r>
    <r>
      <rPr>
        <b/>
        <vertAlign val="superscript"/>
        <sz val="12"/>
        <color rgb="FF000000"/>
        <rFont val="Calibri (Corps)"/>
        <charset val="1"/>
      </rPr>
      <t>+</t>
    </r>
  </si>
  <si>
    <r>
      <rPr>
        <b/>
        <sz val="12"/>
        <color rgb="FF000000"/>
        <rFont val="Calibri"/>
        <family val="2"/>
        <charset val="1"/>
      </rPr>
      <t>Na</t>
    </r>
    <r>
      <rPr>
        <b/>
        <vertAlign val="superscript"/>
        <sz val="12"/>
        <color rgb="FF000000"/>
        <rFont val="Calibri (Corps)"/>
        <charset val="1"/>
      </rPr>
      <t>+</t>
    </r>
  </si>
  <si>
    <r>
      <rPr>
        <b/>
        <sz val="12"/>
        <color rgb="FF000000"/>
        <rFont val="Calibri"/>
        <family val="2"/>
        <charset val="1"/>
      </rPr>
      <t>Al</t>
    </r>
    <r>
      <rPr>
        <b/>
        <vertAlign val="superscript"/>
        <sz val="12"/>
        <color rgb="FF000000"/>
        <rFont val="Calibri (Corps)"/>
        <charset val="1"/>
      </rPr>
      <t>3+</t>
    </r>
  </si>
  <si>
    <t>cmol+/kg</t>
  </si>
  <si>
    <t>mg/g</t>
  </si>
  <si>
    <t xml:space="preserve">Notes : Fosses 2,6,7 : Ae copiée de Al3+ pour garder la cohérence, valeurs réelles =~ 0 ; marge d’erreur des mesures </t>
  </si>
  <si>
    <t>Bulk XRF</t>
  </si>
  <si>
    <t>Si</t>
  </si>
  <si>
    <t>Ti</t>
  </si>
  <si>
    <t>Al</t>
  </si>
  <si>
    <t>Fe</t>
  </si>
  <si>
    <t>Mn</t>
  </si>
  <si>
    <t>Mg</t>
  </si>
  <si>
    <t>Ca</t>
  </si>
  <si>
    <t>Na</t>
  </si>
  <si>
    <t>K</t>
  </si>
  <si>
    <t>P</t>
  </si>
  <si>
    <t>Phyllo-silicates</t>
  </si>
  <si>
    <t>Quartz</t>
  </si>
  <si>
    <t>Fsp-K</t>
  </si>
  <si>
    <t>Plg-Na</t>
  </si>
  <si>
    <t>Calcite</t>
  </si>
  <si>
    <t>Dolo-mite</t>
  </si>
  <si>
    <t>Indo-sés</t>
  </si>
  <si>
    <t>g/kg</t>
  </si>
  <si>
    <t>n.d.</t>
  </si>
  <si>
    <t xml:space="preserve">Selon Stockmann et al. (2013), on estime que la matière organique du sol contient 58% de carbone organique. Et selon Baize (2000), on estime qu'il y a un facteur de 1.72 entre la MO et le Corg.
Corg = MO (%) ∙ 0.58 ou Corg = MO (%) / 1.72 
C'est le même facteur (1.72 = 1/0.58).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</si>
</sst>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
    <numFmt numFmtId="166" formatCode="0.000"/>
    <numFmt numFmtId="167" formatCode="* #,##0.00&quot;        &quot;;\-* #,##0.00&quot;        &quot;;* \-#&quot;        &quot;;@\ "/>
  </numFmts>
  <fonts count="23">
    <font>
      <sz val="12"/>
      <color rgb="FF000000"/>
      <name val="Calibri"/>
      <family val="2"/>
      <charset val="1"/>
    </font>
    <font>
      <sz val="12"/>
      <name val="Calibri"/>
      <family val="2"/>
      <charset val="1"/>
    </font>
    <font>
      <b/>
      <sz val="12"/>
      <color rgb="FF000000"/>
      <name val="Calibri"/>
      <family val="2"/>
      <charset val="1"/>
    </font>
    <font>
      <b/>
      <sz val="12"/>
      <name val="Calibri"/>
      <family val="2"/>
      <charset val="1"/>
    </font>
    <font>
      <b/>
      <sz val="12"/>
      <color rgb="FFFF8000"/>
      <name val="Calibri"/>
      <family val="2"/>
      <charset val="1"/>
    </font>
    <font>
      <sz val="12"/>
      <color rgb="FFFF8000"/>
      <name val="Calibri"/>
      <family val="2"/>
      <charset val="1"/>
    </font>
    <font>
      <sz val="12"/>
      <color rgb="FF2A6099"/>
      <name val="Calibri"/>
      <family val="2"/>
      <charset val="1"/>
    </font>
    <font>
      <sz val="12"/>
      <color rgb="FF000000"/>
      <name val="Wingdings"/>
      <charset val="2"/>
    </font>
    <font>
      <sz val="12"/>
      <name val="Calibri"/>
      <family val="2"/>
    </font>
    <font>
      <b/>
      <sz val="10"/>
      <name val="Calibri"/>
      <family val="2"/>
      <charset val="1"/>
    </font>
    <font>
      <sz val="10"/>
      <color rgb="FF000000"/>
      <name val="Arial"/>
      <family val="2"/>
      <charset val="1"/>
    </font>
    <font>
      <sz val="12"/>
      <color rgb="FF00A933"/>
      <name val="Calibri"/>
      <family val="2"/>
      <charset val="1"/>
    </font>
    <font>
      <b/>
      <vertAlign val="subscript"/>
      <sz val="12"/>
      <color rgb="FF000000"/>
      <name val="Calibri"/>
      <family val="2"/>
      <charset val="1"/>
    </font>
    <font>
      <b/>
      <sz val="10"/>
      <color rgb="FF000000"/>
      <name val="Calibri"/>
      <family val="2"/>
      <charset val="1"/>
    </font>
    <font>
      <sz val="10"/>
      <color rgb="FF000000"/>
      <name val="Calibri"/>
      <family val="2"/>
      <charset val="1"/>
    </font>
    <font>
      <b/>
      <vertAlign val="superscript"/>
      <sz val="10"/>
      <color rgb="FF000000"/>
      <name val="Calibri (Corps)"/>
      <charset val="1"/>
    </font>
    <font>
      <sz val="10.5"/>
      <color rgb="FF000000"/>
      <name val="Calibri"/>
      <family val="2"/>
      <charset val="1"/>
    </font>
    <font>
      <b/>
      <vertAlign val="subscript"/>
      <sz val="12"/>
      <color rgb="FF000000"/>
      <name val="Calibri (Corps)"/>
      <charset val="1"/>
    </font>
    <font>
      <b/>
      <vertAlign val="superscript"/>
      <sz val="12"/>
      <color rgb="FF000000"/>
      <name val="Calibri (Corps)"/>
      <charset val="1"/>
    </font>
    <font>
      <sz val="12"/>
      <color rgb="FF800080"/>
      <name val="Calibri"/>
      <family val="2"/>
      <charset val="1"/>
    </font>
    <font>
      <sz val="11"/>
      <color rgb="FF9C0006"/>
      <name val="Calibri"/>
      <family val="2"/>
      <charset val="1"/>
    </font>
    <font>
      <sz val="11"/>
      <name val="Calibri"/>
      <family val="2"/>
      <charset val="1"/>
    </font>
    <font>
      <sz val="12"/>
      <color rgb="FF000000"/>
      <name val="Calibri"/>
      <family val="2"/>
      <charset val="1"/>
    </font>
  </fonts>
  <fills count="6">
    <fill>
      <patternFill patternType="none"/>
    </fill>
    <fill>
      <patternFill patternType="gray125"/>
    </fill>
    <fill>
      <patternFill patternType="solid">
        <fgColor rgb="FFFFFFCC"/>
        <bgColor rgb="FFFFFFFF"/>
      </patternFill>
    </fill>
    <fill>
      <patternFill patternType="solid">
        <fgColor rgb="FFFFC7CE"/>
        <bgColor rgb="FFE0C2CD"/>
      </patternFill>
    </fill>
    <fill>
      <patternFill patternType="solid">
        <fgColor rgb="FFDDDDDD"/>
        <bgColor rgb="FFD9D9D9"/>
      </patternFill>
    </fill>
    <fill>
      <patternFill patternType="solid">
        <fgColor rgb="FFFFFFFF"/>
        <bgColor rgb="FFFFFFCC"/>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5">
    <xf numFmtId="0" fontId="0" fillId="0" borderId="0"/>
    <xf numFmtId="167" fontId="22" fillId="0" borderId="0" applyBorder="0" applyProtection="0"/>
    <xf numFmtId="0" fontId="22" fillId="0" borderId="0"/>
    <xf numFmtId="0" fontId="22" fillId="2" borderId="1" applyProtection="0"/>
    <xf numFmtId="0" fontId="20" fillId="3" borderId="0" applyBorder="0" applyProtection="0"/>
  </cellStyleXfs>
  <cellXfs count="258">
    <xf numFmtId="0" fontId="0" fillId="0" borderId="0" xfId="0"/>
    <xf numFmtId="0" fontId="13" fillId="0" borderId="3" xfId="0" applyFont="1"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vertical="top"/>
    </xf>
    <xf numFmtId="0" fontId="2" fillId="0" borderId="0" xfId="0" applyFont="1"/>
    <xf numFmtId="164" fontId="4" fillId="0" borderId="0" xfId="0" applyNumberFormat="1" applyFont="1"/>
    <xf numFmtId="0" fontId="2" fillId="0" borderId="4" xfId="0" applyFont="1" applyBorder="1" applyAlignment="1">
      <alignment horizontal="left" vertical="top" wrapText="1"/>
    </xf>
    <xf numFmtId="0" fontId="0" fillId="0" borderId="5" xfId="0" applyBorder="1" applyAlignment="1">
      <alignment horizontal="left" vertical="top"/>
    </xf>
    <xf numFmtId="0" fontId="1" fillId="4" borderId="5" xfId="0" applyFont="1" applyFill="1" applyBorder="1" applyAlignment="1">
      <alignment horizontal="left" vertical="top"/>
    </xf>
    <xf numFmtId="0" fontId="1" fillId="0" borderId="6" xfId="0" applyFont="1" applyBorder="1" applyAlignment="1">
      <alignment vertical="top"/>
    </xf>
    <xf numFmtId="0" fontId="2" fillId="0" borderId="7" xfId="0" applyFont="1" applyBorder="1" applyAlignment="1">
      <alignment horizontal="left" vertical="top" wrapText="1"/>
    </xf>
    <xf numFmtId="0" fontId="0" fillId="0" borderId="8" xfId="0"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vertical="top"/>
    </xf>
    <xf numFmtId="0" fontId="0" fillId="0" borderId="5" xfId="0" applyBorder="1" applyAlignment="1">
      <alignment horizontal="left" vertical="top" wrapText="1"/>
    </xf>
    <xf numFmtId="0" fontId="1" fillId="0" borderId="5"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top"/>
    </xf>
    <xf numFmtId="0" fontId="1" fillId="0" borderId="11" xfId="0" applyFont="1" applyBorder="1" applyAlignment="1">
      <alignment horizontal="left" vertical="top" wrapText="1"/>
    </xf>
    <xf numFmtId="0" fontId="1" fillId="0" borderId="11" xfId="0" applyFont="1" applyBorder="1" applyAlignment="1">
      <alignment horizontal="justify" vertical="top"/>
    </xf>
    <xf numFmtId="0" fontId="1" fillId="0" borderId="0" xfId="0" applyFont="1" applyAlignment="1">
      <alignment wrapText="1"/>
    </xf>
    <xf numFmtId="0" fontId="5" fillId="0" borderId="0" xfId="0" applyFont="1"/>
    <xf numFmtId="0" fontId="0" fillId="0" borderId="11" xfId="0" applyBorder="1" applyAlignment="1">
      <alignment horizontal="left" vertical="top" wrapText="1"/>
    </xf>
    <xf numFmtId="0" fontId="6" fillId="0" borderId="0" xfId="0" applyFont="1"/>
    <xf numFmtId="0" fontId="3" fillId="0" borderId="10" xfId="0" applyFont="1" applyBorder="1" applyAlignment="1">
      <alignment horizontal="left" vertical="top" wrapText="1"/>
    </xf>
    <xf numFmtId="0" fontId="1" fillId="0" borderId="11" xfId="0" applyFont="1" applyBorder="1" applyAlignment="1">
      <alignment horizontal="left" vertical="top"/>
    </xf>
    <xf numFmtId="0" fontId="0" fillId="0" borderId="0" xfId="0" applyAlignment="1">
      <alignment wrapText="1"/>
    </xf>
    <xf numFmtId="0" fontId="1" fillId="0" borderId="11" xfId="0" applyFont="1" applyBorder="1" applyAlignment="1">
      <alignment horizontal="justify" vertical="top" wrapText="1"/>
    </xf>
    <xf numFmtId="0" fontId="1" fillId="0" borderId="0" xfId="0" applyFont="1" applyAlignment="1">
      <alignment horizontal="justify" vertical="top" wrapText="1"/>
    </xf>
    <xf numFmtId="0" fontId="0" fillId="0" borderId="0" xfId="0" applyAlignment="1">
      <alignment horizontal="center" wrapText="1"/>
    </xf>
    <xf numFmtId="0" fontId="0" fillId="0" borderId="0" xfId="0" applyAlignment="1">
      <alignment horizontal="left"/>
    </xf>
    <xf numFmtId="0" fontId="7" fillId="0" borderId="0" xfId="0" applyFont="1"/>
    <xf numFmtId="0" fontId="0" fillId="0" borderId="0" xfId="0" applyAlignment="1">
      <alignment vertical="center"/>
    </xf>
    <xf numFmtId="0" fontId="0" fillId="0" borderId="11" xfId="0" applyBorder="1" applyAlignment="1">
      <alignment horizontal="justify" vertical="top"/>
    </xf>
    <xf numFmtId="0" fontId="10" fillId="0" borderId="0" xfId="0" applyFont="1"/>
    <xf numFmtId="0" fontId="11" fillId="0" borderId="0" xfId="0" applyFont="1"/>
    <xf numFmtId="0" fontId="2" fillId="0" borderId="12" xfId="0" applyFont="1" applyBorder="1" applyAlignment="1">
      <alignment horizontal="left" vertical="top" wrapText="1"/>
    </xf>
    <xf numFmtId="0" fontId="0" fillId="0" borderId="13" xfId="0" applyBorder="1" applyAlignment="1">
      <alignment horizontal="left" vertical="top" wrapText="1"/>
    </xf>
    <xf numFmtId="0" fontId="1" fillId="0" borderId="13" xfId="0" applyFont="1" applyBorder="1" applyAlignment="1">
      <alignment horizontal="left" vertical="top" wrapText="1"/>
    </xf>
    <xf numFmtId="0" fontId="1" fillId="0" borderId="13" xfId="0" applyFont="1" applyBorder="1" applyAlignment="1">
      <alignment horizontal="justify" vertical="top"/>
    </xf>
    <xf numFmtId="0" fontId="3" fillId="0" borderId="0" xfId="0" applyFont="1" applyAlignment="1">
      <alignment horizontal="left" vertical="top" wrapText="1"/>
    </xf>
    <xf numFmtId="0" fontId="1" fillId="0" borderId="0" xfId="0" applyFont="1"/>
    <xf numFmtId="0" fontId="0" fillId="0" borderId="0" xfId="0" applyAlignment="1">
      <alignment horizontal="right"/>
    </xf>
    <xf numFmtId="0" fontId="0" fillId="0" borderId="14" xfId="0" applyBorder="1" applyAlignment="1">
      <alignment horizontal="center"/>
    </xf>
    <xf numFmtId="0" fontId="0" fillId="0" borderId="14" xfId="0" applyBorder="1" applyAlignment="1">
      <alignment horizontal="right"/>
    </xf>
    <xf numFmtId="0" fontId="0" fillId="0" borderId="5" xfId="0" applyBorder="1"/>
    <xf numFmtId="0" fontId="0" fillId="0" borderId="14" xfId="0" applyBorder="1"/>
    <xf numFmtId="49" fontId="0" fillId="0" borderId="0" xfId="0" applyNumberFormat="1" applyAlignment="1">
      <alignment horizontal="right"/>
    </xf>
    <xf numFmtId="2" fontId="0" fillId="0" borderId="0" xfId="0" applyNumberFormat="1"/>
    <xf numFmtId="49" fontId="0" fillId="0" borderId="14" xfId="0" applyNumberFormat="1" applyBorder="1" applyAlignment="1">
      <alignment horizontal="right"/>
    </xf>
    <xf numFmtId="2" fontId="0" fillId="0" borderId="14" xfId="0" applyNumberFormat="1" applyBorder="1"/>
    <xf numFmtId="165" fontId="0" fillId="0" borderId="0" xfId="0" applyNumberFormat="1" applyAlignment="1">
      <alignment horizontal="right"/>
    </xf>
    <xf numFmtId="49" fontId="14" fillId="0" borderId="0" xfId="0" applyNumberFormat="1" applyFont="1" applyAlignment="1">
      <alignment horizontal="center" vertical="center"/>
    </xf>
    <xf numFmtId="0" fontId="14" fillId="0" borderId="0" xfId="0" applyFont="1" applyAlignment="1">
      <alignment horizontal="center" vertical="center"/>
    </xf>
    <xf numFmtId="49" fontId="14" fillId="0" borderId="16" xfId="0" applyNumberFormat="1" applyFont="1" applyBorder="1" applyAlignment="1">
      <alignment horizontal="center"/>
    </xf>
    <xf numFmtId="49" fontId="14" fillId="0" borderId="0" xfId="0" applyNumberFormat="1" applyFont="1" applyAlignment="1">
      <alignment horizontal="center"/>
    </xf>
    <xf numFmtId="49" fontId="14" fillId="0" borderId="14" xfId="0" applyNumberFormat="1" applyFont="1" applyBorder="1" applyAlignment="1">
      <alignment horizontal="center" vertical="center"/>
    </xf>
    <xf numFmtId="0" fontId="14" fillId="0" borderId="14" xfId="0" applyFont="1" applyBorder="1" applyAlignment="1">
      <alignment horizontal="center" vertical="center"/>
    </xf>
    <xf numFmtId="49" fontId="14" fillId="0" borderId="14" xfId="0" applyNumberFormat="1" applyFont="1" applyBorder="1" applyAlignment="1">
      <alignment horizontal="center"/>
    </xf>
    <xf numFmtId="166" fontId="2" fillId="0" borderId="14" xfId="0" applyNumberFormat="1" applyFont="1" applyBorder="1"/>
    <xf numFmtId="0" fontId="2" fillId="0" borderId="14" xfId="0" applyFont="1" applyBorder="1"/>
    <xf numFmtId="0" fontId="13" fillId="0" borderId="18" xfId="0" applyFont="1" applyBorder="1" applyAlignment="1">
      <alignment horizontal="center"/>
    </xf>
    <xf numFmtId="0" fontId="13" fillId="0" borderId="0" xfId="0" applyFont="1" applyAlignment="1">
      <alignment horizontal="center"/>
    </xf>
    <xf numFmtId="0" fontId="13" fillId="0" borderId="19" xfId="0" applyFont="1" applyBorder="1" applyAlignment="1">
      <alignment horizontal="center"/>
    </xf>
    <xf numFmtId="0" fontId="13" fillId="0" borderId="0" xfId="0" applyFont="1" applyAlignment="1">
      <alignment horizontal="center" wrapText="1"/>
    </xf>
    <xf numFmtId="0" fontId="13" fillId="0" borderId="4" xfId="0" applyFont="1" applyBorder="1" applyAlignment="1">
      <alignment horizontal="center"/>
    </xf>
    <xf numFmtId="0" fontId="13" fillId="0" borderId="15" xfId="0" applyFont="1" applyBorder="1" applyAlignment="1">
      <alignment horizontal="center"/>
    </xf>
    <xf numFmtId="0" fontId="14" fillId="0" borderId="0" xfId="0" applyFont="1" applyAlignment="1">
      <alignment horizontal="center"/>
    </xf>
    <xf numFmtId="49" fontId="14" fillId="0" borderId="18" xfId="0" applyNumberFormat="1" applyFont="1" applyBorder="1" applyAlignment="1">
      <alignment horizontal="center"/>
    </xf>
    <xf numFmtId="2" fontId="14" fillId="0" borderId="18" xfId="0" applyNumberFormat="1" applyFont="1" applyBorder="1" applyAlignment="1">
      <alignment horizontal="right"/>
    </xf>
    <xf numFmtId="2" fontId="14" fillId="0" borderId="0" xfId="0" applyNumberFormat="1" applyFont="1" applyAlignment="1">
      <alignment horizontal="right"/>
    </xf>
    <xf numFmtId="2" fontId="14" fillId="0" borderId="18" xfId="0" applyNumberFormat="1" applyFont="1" applyBorder="1"/>
    <xf numFmtId="2" fontId="14" fillId="0" borderId="0" xfId="0" applyNumberFormat="1" applyFont="1"/>
    <xf numFmtId="2" fontId="14" fillId="0" borderId="19" xfId="0" applyNumberFormat="1" applyFont="1" applyBorder="1"/>
    <xf numFmtId="49" fontId="14" fillId="0" borderId="7" xfId="0" applyNumberFormat="1" applyFont="1" applyBorder="1" applyAlignment="1">
      <alignment horizontal="center"/>
    </xf>
    <xf numFmtId="0" fontId="14" fillId="0" borderId="14" xfId="0" applyFont="1" applyBorder="1" applyAlignment="1">
      <alignment horizontal="center"/>
    </xf>
    <xf numFmtId="2" fontId="14" fillId="0" borderId="7" xfId="0" applyNumberFormat="1" applyFont="1" applyBorder="1" applyAlignment="1">
      <alignment horizontal="right"/>
    </xf>
    <xf numFmtId="2" fontId="14" fillId="0" borderId="14" xfId="0" applyNumberFormat="1" applyFont="1" applyBorder="1" applyAlignment="1">
      <alignment horizontal="right"/>
    </xf>
    <xf numFmtId="2" fontId="14" fillId="0" borderId="7" xfId="0" applyNumberFormat="1" applyFont="1" applyBorder="1"/>
    <xf numFmtId="2" fontId="14" fillId="0" borderId="14" xfId="0" applyNumberFormat="1" applyFont="1" applyBorder="1"/>
    <xf numFmtId="2" fontId="14" fillId="0" borderId="9" xfId="0" applyNumberFormat="1" applyFont="1" applyBorder="1"/>
    <xf numFmtId="165" fontId="14" fillId="0" borderId="0" xfId="0" applyNumberFormat="1" applyFont="1" applyAlignment="1">
      <alignment horizontal="center"/>
    </xf>
    <xf numFmtId="49" fontId="14" fillId="0" borderId="3" xfId="0" applyNumberFormat="1" applyFont="1" applyBorder="1" applyAlignment="1">
      <alignment horizontal="center"/>
    </xf>
    <xf numFmtId="4" fontId="14" fillId="0" borderId="2" xfId="2" applyNumberFormat="1" applyFont="1" applyBorder="1"/>
    <xf numFmtId="4" fontId="14" fillId="0" borderId="17" xfId="2" applyNumberFormat="1" applyFont="1" applyBorder="1"/>
    <xf numFmtId="2" fontId="14" fillId="0" borderId="2" xfId="0" applyNumberFormat="1" applyFont="1" applyBorder="1"/>
    <xf numFmtId="2" fontId="14" fillId="0" borderId="16" xfId="0" applyNumberFormat="1" applyFont="1" applyBorder="1"/>
    <xf numFmtId="4" fontId="14" fillId="0" borderId="2" xfId="0" applyNumberFormat="1" applyFont="1" applyBorder="1"/>
    <xf numFmtId="4" fontId="16" fillId="0" borderId="17" xfId="0" applyNumberFormat="1" applyFont="1" applyBorder="1"/>
    <xf numFmtId="2" fontId="14" fillId="0" borderId="0" xfId="1" applyNumberFormat="1" applyFont="1" applyBorder="1" applyProtection="1"/>
    <xf numFmtId="49" fontId="14" fillId="0" borderId="20" xfId="0" applyNumberFormat="1" applyFont="1" applyBorder="1" applyAlignment="1">
      <alignment horizontal="center"/>
    </xf>
    <xf numFmtId="4" fontId="14" fillId="0" borderId="18" xfId="2" applyNumberFormat="1" applyFont="1" applyBorder="1"/>
    <xf numFmtId="4" fontId="14" fillId="0" borderId="19" xfId="2" applyNumberFormat="1" applyFont="1" applyBorder="1"/>
    <xf numFmtId="4" fontId="14" fillId="0" borderId="18" xfId="0" applyNumberFormat="1" applyFont="1" applyBorder="1"/>
    <xf numFmtId="4" fontId="16" fillId="0" borderId="19" xfId="0" applyNumberFormat="1" applyFont="1" applyBorder="1"/>
    <xf numFmtId="49" fontId="14" fillId="0" borderId="8" xfId="0" applyNumberFormat="1" applyFont="1" applyBorder="1" applyAlignment="1">
      <alignment horizontal="center"/>
    </xf>
    <xf numFmtId="4" fontId="14" fillId="0" borderId="7" xfId="2" applyNumberFormat="1" applyFont="1" applyBorder="1"/>
    <xf numFmtId="4" fontId="14" fillId="0" borderId="9" xfId="2" applyNumberFormat="1" applyFont="1" applyBorder="1"/>
    <xf numFmtId="4" fontId="14" fillId="0" borderId="7" xfId="0" applyNumberFormat="1" applyFont="1" applyBorder="1"/>
    <xf numFmtId="4" fontId="16" fillId="0" borderId="9" xfId="0" applyNumberFormat="1" applyFont="1" applyBorder="1"/>
    <xf numFmtId="0" fontId="2" fillId="0" borderId="3"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49" fontId="0" fillId="0" borderId="3" xfId="0" applyNumberFormat="1" applyBorder="1" applyAlignment="1">
      <alignment horizontal="center"/>
    </xf>
    <xf numFmtId="4" fontId="1" fillId="0" borderId="16" xfId="0" applyNumberFormat="1" applyFont="1" applyBorder="1" applyAlignment="1">
      <alignment vertical="top"/>
    </xf>
    <xf numFmtId="4" fontId="0" fillId="0" borderId="3" xfId="0" applyNumberFormat="1" applyBorder="1"/>
    <xf numFmtId="4" fontId="0" fillId="0" borderId="0" xfId="0" applyNumberFormat="1"/>
    <xf numFmtId="2" fontId="0" fillId="0" borderId="19" xfId="0" applyNumberFormat="1" applyBorder="1"/>
    <xf numFmtId="2" fontId="0" fillId="0" borderId="2" xfId="0" applyNumberFormat="1" applyBorder="1"/>
    <xf numFmtId="2" fontId="0" fillId="0" borderId="18" xfId="0" applyNumberFormat="1" applyBorder="1" applyAlignment="1">
      <alignment horizontal="right"/>
    </xf>
    <xf numFmtId="2" fontId="0" fillId="0" borderId="19" xfId="0" applyNumberFormat="1" applyBorder="1" applyAlignment="1">
      <alignment horizontal="right"/>
    </xf>
    <xf numFmtId="2" fontId="0" fillId="0" borderId="0" xfId="0" applyNumberFormat="1" applyAlignment="1">
      <alignment horizontal="right"/>
    </xf>
    <xf numFmtId="49" fontId="0" fillId="0" borderId="20" xfId="0" applyNumberFormat="1" applyBorder="1" applyAlignment="1">
      <alignment horizontal="center"/>
    </xf>
    <xf numFmtId="4" fontId="1" fillId="0" borderId="0" xfId="0" applyNumberFormat="1" applyFont="1" applyAlignment="1">
      <alignment vertical="top"/>
    </xf>
    <xf numFmtId="4" fontId="0" fillId="0" borderId="20" xfId="0" applyNumberFormat="1" applyBorder="1"/>
    <xf numFmtId="2" fontId="0" fillId="0" borderId="18" xfId="0" applyNumberFormat="1" applyBorder="1"/>
    <xf numFmtId="49" fontId="0" fillId="0" borderId="8" xfId="0" applyNumberFormat="1" applyBorder="1" applyAlignment="1">
      <alignment horizontal="center"/>
    </xf>
    <xf numFmtId="4" fontId="1" fillId="0" borderId="14" xfId="0" applyNumberFormat="1" applyFont="1" applyBorder="1" applyAlignment="1">
      <alignment vertical="top"/>
    </xf>
    <xf numFmtId="4" fontId="0" fillId="0" borderId="8" xfId="0" applyNumberFormat="1" applyBorder="1"/>
    <xf numFmtId="2" fontId="0" fillId="0" borderId="9" xfId="0" applyNumberFormat="1" applyBorder="1"/>
    <xf numFmtId="2" fontId="0" fillId="0" borderId="7" xfId="0" applyNumberFormat="1" applyBorder="1"/>
    <xf numFmtId="2" fontId="0" fillId="0" borderId="7" xfId="0" applyNumberFormat="1" applyBorder="1" applyAlignment="1">
      <alignment horizontal="right"/>
    </xf>
    <xf numFmtId="2" fontId="0" fillId="0" borderId="9" xfId="0" applyNumberFormat="1" applyBorder="1" applyAlignment="1">
      <alignment horizontal="right"/>
    </xf>
    <xf numFmtId="2" fontId="0" fillId="0" borderId="14" xfId="0" applyNumberFormat="1" applyBorder="1" applyAlignment="1">
      <alignment horizontal="right"/>
    </xf>
    <xf numFmtId="4" fontId="0" fillId="0" borderId="16" xfId="0" applyNumberFormat="1" applyBorder="1"/>
    <xf numFmtId="4" fontId="0" fillId="0" borderId="14" xfId="0" applyNumberFormat="1" applyBorder="1"/>
    <xf numFmtId="2" fontId="0" fillId="0" borderId="16" xfId="0" applyNumberFormat="1" applyBorder="1" applyAlignment="1">
      <alignment horizontal="right"/>
    </xf>
    <xf numFmtId="2" fontId="0" fillId="0" borderId="18" xfId="0" applyNumberFormat="1" applyBorder="1" applyAlignment="1">
      <alignment horizontal="right" vertical="center"/>
    </xf>
    <xf numFmtId="2" fontId="0" fillId="0" borderId="7" xfId="0" applyNumberFormat="1" applyBorder="1" applyAlignment="1">
      <alignment horizontal="right" vertical="center"/>
    </xf>
    <xf numFmtId="2" fontId="0" fillId="0" borderId="0" xfId="0" applyNumberFormat="1" applyAlignment="1">
      <alignment horizontal="right" wrapText="1"/>
    </xf>
    <xf numFmtId="2" fontId="0" fillId="0" borderId="14" xfId="0" applyNumberFormat="1" applyBorder="1" applyAlignment="1">
      <alignment horizontal="right" wrapText="1"/>
    </xf>
    <xf numFmtId="49" fontId="0" fillId="0" borderId="3" xfId="0" applyNumberFormat="1" applyBorder="1" applyAlignment="1">
      <alignment horizontal="center" vertical="center"/>
    </xf>
    <xf numFmtId="2" fontId="0" fillId="0" borderId="17" xfId="0" applyNumberFormat="1" applyBorder="1" applyAlignment="1">
      <alignment horizontal="right"/>
    </xf>
    <xf numFmtId="4" fontId="0" fillId="0" borderId="2" xfId="0" applyNumberFormat="1" applyBorder="1"/>
    <xf numFmtId="2" fontId="0" fillId="0" borderId="16" xfId="0" applyNumberFormat="1" applyBorder="1"/>
    <xf numFmtId="49" fontId="0" fillId="0" borderId="20" xfId="0" applyNumberFormat="1" applyBorder="1" applyAlignment="1">
      <alignment horizontal="center" vertical="center"/>
    </xf>
    <xf numFmtId="4" fontId="0" fillId="0" borderId="18" xfId="0" applyNumberFormat="1" applyBorder="1"/>
    <xf numFmtId="49" fontId="0" fillId="0" borderId="8" xfId="0" applyNumberFormat="1" applyBorder="1" applyAlignment="1">
      <alignment horizontal="center" vertical="center"/>
    </xf>
    <xf numFmtId="4" fontId="0" fillId="0" borderId="7" xfId="0" applyNumberFormat="1" applyBorder="1"/>
    <xf numFmtId="0" fontId="0" fillId="0" borderId="0" xfId="0" applyAlignment="1">
      <alignment horizontal="left" wrapText="1"/>
    </xf>
    <xf numFmtId="2" fontId="0" fillId="0" borderId="0" xfId="0" applyNumberFormat="1" applyAlignment="1">
      <alignment horizont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17" xfId="0" applyBorder="1" applyAlignment="1">
      <alignment horizontal="center"/>
    </xf>
    <xf numFmtId="0" fontId="2" fillId="0" borderId="19"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2" fontId="3" fillId="0" borderId="5" xfId="2" applyNumberFormat="1" applyFont="1" applyBorder="1" applyAlignment="1">
      <alignment horizontal="center" vertical="center"/>
    </xf>
    <xf numFmtId="165" fontId="0" fillId="0" borderId="18" xfId="0" applyNumberFormat="1" applyBorder="1" applyAlignment="1">
      <alignment horizontal="right"/>
    </xf>
    <xf numFmtId="2" fontId="0" fillId="0" borderId="3" xfId="0" applyNumberFormat="1" applyBorder="1" applyAlignment="1">
      <alignment horizontal="right"/>
    </xf>
    <xf numFmtId="2" fontId="0" fillId="0" borderId="20" xfId="0" applyNumberFormat="1" applyBorder="1" applyAlignment="1">
      <alignment horizontal="right"/>
    </xf>
    <xf numFmtId="165" fontId="0" fillId="0" borderId="7" xfId="0" applyNumberFormat="1" applyBorder="1" applyAlignment="1">
      <alignment horizontal="right"/>
    </xf>
    <xf numFmtId="165" fontId="0" fillId="0" borderId="14" xfId="0" applyNumberFormat="1" applyBorder="1" applyAlignment="1">
      <alignment horizontal="right"/>
    </xf>
    <xf numFmtId="2" fontId="0" fillId="5" borderId="14" xfId="0" applyNumberFormat="1" applyFill="1" applyBorder="1" applyAlignment="1">
      <alignment horizontal="right"/>
    </xf>
    <xf numFmtId="2" fontId="0" fillId="0" borderId="8" xfId="0" applyNumberFormat="1" applyBorder="1" applyAlignment="1">
      <alignment horizontal="right"/>
    </xf>
    <xf numFmtId="0" fontId="0" fillId="0" borderId="16" xfId="0" applyBorder="1"/>
    <xf numFmtId="49" fontId="0" fillId="0" borderId="17" xfId="0" applyNumberFormat="1" applyBorder="1" applyAlignment="1">
      <alignment horizontal="center" vertical="center"/>
    </xf>
    <xf numFmtId="165" fontId="0" fillId="0" borderId="2" xfId="0" applyNumberFormat="1" applyBorder="1"/>
    <xf numFmtId="165" fontId="0" fillId="0" borderId="0" xfId="0" applyNumberFormat="1" applyAlignment="1">
      <alignment horizontal="right" wrapText="1"/>
    </xf>
    <xf numFmtId="49" fontId="0" fillId="0" borderId="19" xfId="0" applyNumberFormat="1" applyBorder="1" applyAlignment="1">
      <alignment horizontal="center" vertical="center"/>
    </xf>
    <xf numFmtId="165" fontId="0" fillId="0" borderId="18" xfId="0" applyNumberFormat="1" applyBorder="1"/>
    <xf numFmtId="49" fontId="0" fillId="0" borderId="9" xfId="0" applyNumberFormat="1" applyBorder="1" applyAlignment="1">
      <alignment horizontal="center" vertical="center"/>
    </xf>
    <xf numFmtId="165" fontId="0" fillId="0" borderId="7" xfId="0" applyNumberFormat="1" applyBorder="1"/>
    <xf numFmtId="165" fontId="0" fillId="0" borderId="16" xfId="0" applyNumberFormat="1" applyBorder="1"/>
    <xf numFmtId="165" fontId="0" fillId="0" borderId="16" xfId="0" applyNumberFormat="1" applyBorder="1" applyAlignment="1">
      <alignment horizontal="right" wrapText="1"/>
    </xf>
    <xf numFmtId="165" fontId="0" fillId="0" borderId="14" xfId="0" applyNumberFormat="1" applyBorder="1"/>
    <xf numFmtId="165" fontId="0" fillId="0" borderId="14" xfId="0" applyNumberFormat="1" applyBorder="1" applyAlignment="1">
      <alignment horizontal="right" wrapText="1"/>
    </xf>
    <xf numFmtId="0" fontId="0" fillId="0" borderId="0" xfId="0" applyAlignment="1">
      <alignment horizontal="right" vertical="top"/>
    </xf>
    <xf numFmtId="0" fontId="19" fillId="0" borderId="0" xfId="0" applyFont="1" applyAlignment="1">
      <alignment horizontal="left"/>
    </xf>
    <xf numFmtId="0" fontId="19" fillId="0" borderId="0" xfId="0" applyFont="1" applyAlignment="1">
      <alignment horizontal="right"/>
    </xf>
    <xf numFmtId="2" fontId="2" fillId="0" borderId="7" xfId="3" applyNumberFormat="1" applyFont="1" applyFill="1" applyBorder="1" applyAlignment="1" applyProtection="1">
      <alignment horizontal="center" vertical="center"/>
    </xf>
    <xf numFmtId="2" fontId="2" fillId="0" borderId="14" xfId="3" applyNumberFormat="1" applyFont="1" applyFill="1" applyBorder="1" applyAlignment="1" applyProtection="1">
      <alignment horizontal="center" vertical="center"/>
    </xf>
    <xf numFmtId="2" fontId="2" fillId="0" borderId="9" xfId="3" applyNumberFormat="1" applyFont="1" applyFill="1" applyBorder="1" applyAlignment="1" applyProtection="1">
      <alignment horizontal="center" vertical="center"/>
    </xf>
    <xf numFmtId="2" fontId="0" fillId="0" borderId="18" xfId="0" applyNumberFormat="1" applyBorder="1" applyAlignment="1">
      <alignment horizontal="right" wrapText="1"/>
    </xf>
    <xf numFmtId="2" fontId="0" fillId="0" borderId="19" xfId="0" applyNumberFormat="1" applyBorder="1" applyAlignment="1">
      <alignment horizontal="right" wrapText="1"/>
    </xf>
    <xf numFmtId="2" fontId="0" fillId="0" borderId="7" xfId="0" applyNumberFormat="1" applyBorder="1" applyAlignment="1">
      <alignment horizontal="right" wrapText="1"/>
    </xf>
    <xf numFmtId="2" fontId="0" fillId="0" borderId="9" xfId="0" applyNumberFormat="1" applyBorder="1" applyAlignment="1">
      <alignment horizontal="right" wrapText="1"/>
    </xf>
    <xf numFmtId="2" fontId="0" fillId="0" borderId="17" xfId="0" applyNumberFormat="1" applyBorder="1"/>
    <xf numFmtId="2" fontId="3" fillId="0" borderId="7" xfId="2" applyNumberFormat="1" applyFont="1" applyBorder="1" applyAlignment="1">
      <alignment horizontal="center" vertical="center"/>
    </xf>
    <xf numFmtId="2" fontId="3" fillId="0" borderId="14" xfId="2" applyNumberFormat="1" applyFont="1" applyBorder="1" applyAlignment="1">
      <alignment horizontal="center" vertical="center"/>
    </xf>
    <xf numFmtId="2" fontId="3" fillId="0" borderId="9" xfId="2" applyNumberFormat="1" applyFont="1" applyBorder="1" applyAlignment="1">
      <alignment horizontal="center" vertical="center"/>
    </xf>
    <xf numFmtId="2" fontId="1" fillId="0" borderId="18" xfId="0" applyNumberFormat="1" applyFont="1" applyBorder="1" applyAlignment="1">
      <alignment horizontal="right"/>
    </xf>
    <xf numFmtId="2" fontId="1" fillId="0" borderId="0" xfId="0" applyNumberFormat="1" applyFont="1" applyAlignment="1">
      <alignment horizontal="right"/>
    </xf>
    <xf numFmtId="2" fontId="1" fillId="0" borderId="19" xfId="0" applyNumberFormat="1" applyFont="1" applyBorder="1" applyAlignment="1">
      <alignment horizontal="right"/>
    </xf>
    <xf numFmtId="2" fontId="1" fillId="0" borderId="20" xfId="0" applyNumberFormat="1" applyFont="1" applyBorder="1" applyAlignment="1">
      <alignment horizontal="right"/>
    </xf>
    <xf numFmtId="2" fontId="1" fillId="0" borderId="7" xfId="2" applyNumberFormat="1" applyFont="1" applyBorder="1" applyAlignment="1">
      <alignment horizontal="right"/>
    </xf>
    <xf numFmtId="2" fontId="1" fillId="0" borderId="14" xfId="2" applyNumberFormat="1" applyFont="1" applyBorder="1" applyAlignment="1">
      <alignment horizontal="right"/>
    </xf>
    <xf numFmtId="2" fontId="1" fillId="0" borderId="9" xfId="2" applyNumberFormat="1" applyFont="1" applyBorder="1" applyAlignment="1">
      <alignment horizontal="right"/>
    </xf>
    <xf numFmtId="2" fontId="1" fillId="0" borderId="18" xfId="2" applyNumberFormat="1" applyFont="1" applyBorder="1" applyAlignment="1">
      <alignment horizontal="right"/>
    </xf>
    <xf numFmtId="2" fontId="1" fillId="0" borderId="0" xfId="2" applyNumberFormat="1" applyFont="1" applyAlignment="1">
      <alignment horizontal="right"/>
    </xf>
    <xf numFmtId="2" fontId="1" fillId="0" borderId="19" xfId="2" applyNumberFormat="1" applyFont="1" applyBorder="1" applyAlignment="1">
      <alignment horizontal="right"/>
    </xf>
    <xf numFmtId="49" fontId="0" fillId="0" borderId="2" xfId="0" applyNumberFormat="1" applyBorder="1" applyAlignment="1">
      <alignment horizontal="center"/>
    </xf>
    <xf numFmtId="49" fontId="0" fillId="0" borderId="18" xfId="0" applyNumberFormat="1" applyBorder="1" applyAlignment="1">
      <alignment horizontal="center"/>
    </xf>
    <xf numFmtId="49" fontId="0" fillId="0" borderId="7" xfId="0" applyNumberFormat="1" applyBorder="1" applyAlignment="1">
      <alignment horizontal="center"/>
    </xf>
    <xf numFmtId="4" fontId="0" fillId="0" borderId="17" xfId="0" applyNumberFormat="1" applyBorder="1"/>
    <xf numFmtId="4" fontId="0" fillId="0" borderId="16" xfId="0" applyNumberFormat="1" applyBorder="1" applyAlignment="1">
      <alignment horizontal="right"/>
    </xf>
    <xf numFmtId="4" fontId="0" fillId="0" borderId="19" xfId="0" applyNumberFormat="1" applyBorder="1"/>
    <xf numFmtId="4" fontId="0" fillId="0" borderId="0" xfId="0" applyNumberFormat="1" applyAlignment="1">
      <alignment horizontal="right"/>
    </xf>
    <xf numFmtId="2" fontId="21" fillId="0" borderId="14" xfId="4" applyNumberFormat="1" applyFont="1" applyFill="1" applyBorder="1" applyProtection="1"/>
    <xf numFmtId="4" fontId="0" fillId="0" borderId="9" xfId="0" applyNumberFormat="1" applyBorder="1"/>
    <xf numFmtId="4" fontId="0" fillId="0" borderId="14" xfId="0" applyNumberFormat="1" applyBorder="1" applyAlignment="1">
      <alignment horizontal="right"/>
    </xf>
    <xf numFmtId="2" fontId="0" fillId="0" borderId="3" xfId="0" applyNumberFormat="1" applyBorder="1"/>
    <xf numFmtId="2" fontId="0" fillId="0" borderId="20" xfId="0" applyNumberFormat="1" applyBorder="1"/>
    <xf numFmtId="2" fontId="0" fillId="0" borderId="8" xfId="0" applyNumberFormat="1" applyBorder="1"/>
    <xf numFmtId="49" fontId="0" fillId="0" borderId="0" xfId="0" applyNumberFormat="1" applyAlignment="1">
      <alignment horizontal="right" vertical="center"/>
    </xf>
    <xf numFmtId="2" fontId="0" fillId="0" borderId="7" xfId="0" applyNumberFormat="1" applyBorder="1" applyAlignment="1">
      <alignment horizontal="center"/>
    </xf>
    <xf numFmtId="2" fontId="0" fillId="0" borderId="14" xfId="0" applyNumberFormat="1" applyBorder="1" applyAlignment="1">
      <alignment horizontal="center"/>
    </xf>
    <xf numFmtId="2" fontId="0" fillId="0" borderId="9" xfId="0" applyNumberFormat="1" applyBorder="1" applyAlignment="1">
      <alignment horizontal="center"/>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vertical="top"/>
    </xf>
    <xf numFmtId="0" fontId="2" fillId="0" borderId="15" xfId="0" applyFont="1" applyBorder="1" applyAlignment="1">
      <alignment horizontal="center" vertical="center" textRotation="45" wrapText="1"/>
    </xf>
    <xf numFmtId="0" fontId="13" fillId="0" borderId="15" xfId="0" applyFont="1" applyBorder="1" applyAlignment="1">
      <alignment horizontal="center" vertical="center" wrapText="1"/>
    </xf>
    <xf numFmtId="0" fontId="0" fillId="0" borderId="5" xfId="0" applyBorder="1" applyAlignment="1">
      <alignment horizontal="center"/>
    </xf>
    <xf numFmtId="0" fontId="2" fillId="0" borderId="15" xfId="0" applyFont="1" applyBorder="1" applyAlignment="1">
      <alignment horizontal="center" textRotation="45" wrapText="1"/>
    </xf>
    <xf numFmtId="0" fontId="0" fillId="0" borderId="0" xfId="0" applyAlignment="1">
      <alignment horizontal="center"/>
    </xf>
    <xf numFmtId="0" fontId="13" fillId="0" borderId="5" xfId="0" applyFont="1" applyBorder="1" applyAlignment="1">
      <alignment horizontal="center" vertical="center" wrapText="1"/>
    </xf>
    <xf numFmtId="0" fontId="13" fillId="0" borderId="3" xfId="0" applyFont="1" applyBorder="1" applyAlignment="1">
      <alignment horizontal="center"/>
    </xf>
    <xf numFmtId="0" fontId="14" fillId="0" borderId="8" xfId="0" applyFont="1" applyBorder="1" applyAlignment="1">
      <alignment horizontal="center" vertical="center"/>
    </xf>
    <xf numFmtId="0" fontId="13" fillId="0" borderId="5" xfId="0" applyFont="1" applyBorder="1" applyAlignment="1">
      <alignment horizont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8" xfId="0" applyBorder="1" applyAlignment="1">
      <alignment horizontal="center" vertical="center"/>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0" xfId="0" applyAlignment="1">
      <alignment horizontal="center" vertical="center"/>
    </xf>
    <xf numFmtId="0" fontId="19" fillId="0" borderId="0" xfId="0" applyFont="1" applyAlignment="1">
      <alignment vertical="center" wrapText="1"/>
    </xf>
    <xf numFmtId="0" fontId="2" fillId="0" borderId="17"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2" fontId="2" fillId="0" borderId="5" xfId="2" applyNumberFormat="1" applyFont="1" applyBorder="1" applyAlignment="1">
      <alignment horizontal="center"/>
    </xf>
    <xf numFmtId="2" fontId="3" fillId="0" borderId="5" xfId="2" applyNumberFormat="1" applyFont="1" applyBorder="1" applyAlignment="1">
      <alignment horizontal="center" vertical="center"/>
    </xf>
    <xf numFmtId="2" fontId="2" fillId="0" borderId="5" xfId="0" applyNumberFormat="1" applyFont="1" applyBorder="1" applyAlignment="1">
      <alignment horizontal="center"/>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cellXfs>
  <cellStyles count="5">
    <cellStyle name="Comma" xfId="1" builtinId="3"/>
    <cellStyle name="Excel Built-in Bad" xfId="4" xr:uid="{00000000-0005-0000-0000-000008000000}"/>
    <cellStyle name="Excel Built-in Note" xfId="3" xr:uid="{00000000-0005-0000-0000-000007000000}"/>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156082"/>
      <rgbColor rgb="FFBFBFBF"/>
      <rgbColor rgb="FF808080"/>
      <rgbColor rgb="FF9999FF"/>
      <rgbColor rgb="FF993366"/>
      <rgbColor rgb="FFFFFFCC"/>
      <rgbColor rgb="FFDEE6EF"/>
      <rgbColor rgb="FF660066"/>
      <rgbColor rgb="FFD86ECC"/>
      <rgbColor rgb="FF2A6099"/>
      <rgbColor rgb="FFD9D9D9"/>
      <rgbColor rgb="FF000080"/>
      <rgbColor rgb="FFFF00FF"/>
      <rgbColor rgb="FFFFFF00"/>
      <rgbColor rgb="FF00FFFF"/>
      <rgbColor rgb="FF800080"/>
      <rgbColor rgb="FF800000"/>
      <rgbColor rgb="FF008080"/>
      <rgbColor rgb="FF0000FF"/>
      <rgbColor rgb="FF00CCFF"/>
      <rgbColor rgb="FFDDDDDD"/>
      <rgbColor rgb="FFD9F2D0"/>
      <rgbColor rgb="FFFFFF99"/>
      <rgbColor rgb="FFB3B3B3"/>
      <rgbColor rgb="FFE0C2CD"/>
      <rgbColor rgb="FFCC99FF"/>
      <rgbColor rgb="FFFFC7CE"/>
      <rgbColor rgb="FF3366FF"/>
      <rgbColor rgb="FF33CCCC"/>
      <rgbColor rgb="FF9BBB59"/>
      <rgbColor rgb="FFFFCC00"/>
      <rgbColor rgb="FFFF8000"/>
      <rgbColor rgb="FFFF6600"/>
      <rgbColor rgb="FF595959"/>
      <rgbColor rgb="FFB2B2B2"/>
      <rgbColor rgb="FF00458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selection activeCell="E12" sqref="E12"/>
    </sheetView>
  </sheetViews>
  <sheetFormatPr defaultColWidth="10.5" defaultRowHeight="15.75"/>
  <cols>
    <col min="1" max="1" width="13.75" style="3" customWidth="1"/>
    <col min="2" max="2" width="38.25" style="5" customWidth="1"/>
    <col min="3" max="3" width="20.5" style="6" customWidth="1"/>
    <col min="4" max="4" width="83.5" style="7" customWidth="1"/>
    <col min="5" max="5" width="82.875" customWidth="1"/>
    <col min="6" max="10" width="10.875" customWidth="1"/>
    <col min="11" max="11" width="5.5" customWidth="1"/>
    <col min="12" max="12" width="13" customWidth="1"/>
    <col min="13" max="18" width="10.875" customWidth="1"/>
  </cols>
  <sheetData>
    <row r="1" spans="1:9" s="12" customFormat="1" ht="23.25" customHeight="1">
      <c r="A1" s="8" t="s">
        <v>0</v>
      </c>
      <c r="B1" s="9" t="s">
        <v>1</v>
      </c>
      <c r="C1" s="10" t="s">
        <v>2</v>
      </c>
      <c r="D1" s="11" t="s">
        <v>3</v>
      </c>
      <c r="H1" s="13"/>
    </row>
    <row r="2" spans="1:9" ht="24.75" customHeight="1">
      <c r="A2" s="14" t="s">
        <v>4</v>
      </c>
      <c r="B2" s="15" t="s">
        <v>5</v>
      </c>
      <c r="C2" s="16"/>
      <c r="D2" s="17" t="s">
        <v>6</v>
      </c>
    </row>
    <row r="3" spans="1:9" ht="31.5">
      <c r="A3" s="18" t="s">
        <v>7</v>
      </c>
      <c r="B3" s="19" t="s">
        <v>8</v>
      </c>
      <c r="C3" s="20" t="s">
        <v>9</v>
      </c>
      <c r="D3" s="21"/>
    </row>
    <row r="4" spans="1:9" ht="34.5" customHeight="1">
      <c r="A4" s="14" t="s">
        <v>10</v>
      </c>
      <c r="B4" s="22" t="s">
        <v>11</v>
      </c>
      <c r="C4" s="23" t="s">
        <v>9</v>
      </c>
      <c r="D4" s="17"/>
    </row>
    <row r="5" spans="1:9" ht="64.5" customHeight="1">
      <c r="A5" s="24" t="s">
        <v>12</v>
      </c>
      <c r="B5" s="25" t="s">
        <v>13</v>
      </c>
      <c r="C5" s="26" t="s">
        <v>14</v>
      </c>
      <c r="D5" s="27" t="s">
        <v>15</v>
      </c>
      <c r="E5" s="28"/>
      <c r="H5" s="29"/>
    </row>
    <row r="6" spans="1:9" ht="50.25" customHeight="1">
      <c r="A6" s="24" t="s">
        <v>16</v>
      </c>
      <c r="B6" s="30" t="s">
        <v>17</v>
      </c>
      <c r="C6" s="26" t="s">
        <v>18</v>
      </c>
      <c r="D6" s="27" t="s">
        <v>19</v>
      </c>
      <c r="F6" s="31"/>
    </row>
    <row r="7" spans="1:9" ht="39.75" customHeight="1">
      <c r="A7" s="32" t="s">
        <v>20</v>
      </c>
      <c r="B7" s="33" t="s">
        <v>21</v>
      </c>
      <c r="C7" s="33" t="s">
        <v>22</v>
      </c>
      <c r="D7" s="27" t="s">
        <v>23</v>
      </c>
      <c r="E7" s="34"/>
    </row>
    <row r="8" spans="1:9" ht="94.5" customHeight="1">
      <c r="A8" s="24" t="s">
        <v>24</v>
      </c>
      <c r="B8" s="33" t="s">
        <v>25</v>
      </c>
      <c r="C8" s="33" t="s">
        <v>22</v>
      </c>
      <c r="D8" s="35" t="s">
        <v>26</v>
      </c>
      <c r="E8" s="34"/>
    </row>
    <row r="9" spans="1:9" ht="63.75" customHeight="1">
      <c r="A9" s="24" t="s">
        <v>27</v>
      </c>
      <c r="B9" s="30" t="s">
        <v>28</v>
      </c>
      <c r="C9" s="26" t="s">
        <v>9</v>
      </c>
      <c r="D9" s="35" t="s">
        <v>29</v>
      </c>
      <c r="E9" s="36"/>
    </row>
    <row r="10" spans="1:9" ht="70.5" customHeight="1">
      <c r="A10" s="24" t="s">
        <v>30</v>
      </c>
      <c r="B10" s="30" t="s">
        <v>31</v>
      </c>
      <c r="C10" s="26" t="s">
        <v>9</v>
      </c>
      <c r="D10" s="26" t="s">
        <v>266</v>
      </c>
      <c r="E10" s="37"/>
      <c r="F10" s="38"/>
      <c r="G10" s="2"/>
      <c r="H10" s="2"/>
      <c r="I10" s="2"/>
    </row>
    <row r="11" spans="1:9" ht="38.25" customHeight="1">
      <c r="A11" s="24" t="s">
        <v>32</v>
      </c>
      <c r="B11" s="25" t="s">
        <v>33</v>
      </c>
      <c r="C11" s="33" t="s">
        <v>9</v>
      </c>
      <c r="D11" s="27" t="s">
        <v>34</v>
      </c>
    </row>
    <row r="12" spans="1:9" ht="45.75" customHeight="1">
      <c r="A12" s="24" t="s">
        <v>35</v>
      </c>
      <c r="B12" s="25" t="s">
        <v>36</v>
      </c>
      <c r="C12" s="33" t="s">
        <v>37</v>
      </c>
      <c r="D12" s="27" t="s">
        <v>38</v>
      </c>
      <c r="E12" s="39"/>
    </row>
    <row r="13" spans="1:9" s="40" customFormat="1" ht="70.5" customHeight="1">
      <c r="A13" s="24" t="s">
        <v>39</v>
      </c>
      <c r="B13" s="30" t="s">
        <v>40</v>
      </c>
      <c r="C13" s="26" t="s">
        <v>9</v>
      </c>
      <c r="D13" s="27" t="s">
        <v>41</v>
      </c>
      <c r="E13" s="39"/>
    </row>
    <row r="14" spans="1:9" ht="53.25" customHeight="1">
      <c r="A14" s="24" t="s">
        <v>42</v>
      </c>
      <c r="B14" s="30" t="s">
        <v>43</v>
      </c>
      <c r="C14" s="26" t="s">
        <v>9</v>
      </c>
      <c r="D14" s="27" t="s">
        <v>44</v>
      </c>
      <c r="E14" s="28"/>
    </row>
    <row r="15" spans="1:9" ht="59.25" customHeight="1">
      <c r="A15" s="24" t="s">
        <v>45</v>
      </c>
      <c r="B15" s="30" t="s">
        <v>46</v>
      </c>
      <c r="C15" s="26" t="s">
        <v>18</v>
      </c>
      <c r="D15" s="41" t="s">
        <v>47</v>
      </c>
    </row>
    <row r="16" spans="1:9" ht="85.5" customHeight="1">
      <c r="A16" s="24" t="s">
        <v>48</v>
      </c>
      <c r="B16" s="30" t="s">
        <v>49</v>
      </c>
      <c r="C16" s="26" t="s">
        <v>14</v>
      </c>
      <c r="D16" s="27" t="s">
        <v>50</v>
      </c>
      <c r="E16" s="34"/>
    </row>
    <row r="17" spans="1:6" ht="67.5" customHeight="1">
      <c r="A17" s="24" t="s">
        <v>51</v>
      </c>
      <c r="B17" s="30" t="s">
        <v>52</v>
      </c>
      <c r="C17" s="26" t="s">
        <v>18</v>
      </c>
      <c r="D17" s="41" t="s">
        <v>53</v>
      </c>
    </row>
    <row r="18" spans="1:6" ht="39.75" customHeight="1">
      <c r="A18" s="24" t="s">
        <v>54</v>
      </c>
      <c r="B18" s="30" t="s">
        <v>55</v>
      </c>
      <c r="C18" s="26" t="s">
        <v>9</v>
      </c>
      <c r="D18" s="41" t="s">
        <v>56</v>
      </c>
    </row>
    <row r="19" spans="1:6" ht="37.5" customHeight="1">
      <c r="A19" s="24" t="s">
        <v>57</v>
      </c>
      <c r="B19" s="30" t="s">
        <v>58</v>
      </c>
      <c r="C19" s="26" t="s">
        <v>9</v>
      </c>
      <c r="D19" s="41" t="s">
        <v>59</v>
      </c>
    </row>
    <row r="20" spans="1:6" ht="78" customHeight="1">
      <c r="A20" s="24" t="s">
        <v>60</v>
      </c>
      <c r="B20" s="30" t="s">
        <v>61</v>
      </c>
      <c r="C20" s="26" t="s">
        <v>9</v>
      </c>
      <c r="D20" s="27" t="s">
        <v>62</v>
      </c>
    </row>
    <row r="21" spans="1:6" ht="28.5" customHeight="1">
      <c r="A21" s="24" t="s">
        <v>63</v>
      </c>
      <c r="B21" s="25" t="s">
        <v>64</v>
      </c>
      <c r="C21" s="33" t="s">
        <v>65</v>
      </c>
      <c r="D21" s="35" t="s">
        <v>66</v>
      </c>
      <c r="E21" s="42"/>
    </row>
    <row r="22" spans="1:6" ht="38.25" customHeight="1">
      <c r="A22" s="24" t="s">
        <v>67</v>
      </c>
      <c r="B22" s="25" t="s">
        <v>68</v>
      </c>
      <c r="C22" s="33" t="s">
        <v>9</v>
      </c>
      <c r="D22" s="35" t="s">
        <v>69</v>
      </c>
      <c r="E22" s="43"/>
      <c r="F22" s="34"/>
    </row>
    <row r="23" spans="1:6" ht="34.5" customHeight="1">
      <c r="A23" s="24" t="s">
        <v>70</v>
      </c>
      <c r="B23" s="30" t="s">
        <v>71</v>
      </c>
      <c r="C23" s="26" t="s">
        <v>37</v>
      </c>
      <c r="D23" s="35" t="s">
        <v>72</v>
      </c>
    </row>
    <row r="24" spans="1:6" ht="32.25" customHeight="1">
      <c r="A24" s="24" t="s">
        <v>73</v>
      </c>
      <c r="B24" s="30" t="s">
        <v>74</v>
      </c>
      <c r="C24" s="26" t="s">
        <v>37</v>
      </c>
      <c r="D24" s="35" t="s">
        <v>75</v>
      </c>
    </row>
    <row r="25" spans="1:6" ht="33" customHeight="1">
      <c r="A25" s="24" t="s">
        <v>76</v>
      </c>
      <c r="B25" s="30" t="s">
        <v>77</v>
      </c>
      <c r="C25" s="26" t="s">
        <v>18</v>
      </c>
      <c r="D25" s="27" t="s">
        <v>78</v>
      </c>
    </row>
    <row r="26" spans="1:6" ht="32.25" customHeight="1">
      <c r="A26" s="24" t="s">
        <v>79</v>
      </c>
      <c r="B26" s="30" t="s">
        <v>80</v>
      </c>
      <c r="C26" s="26" t="s">
        <v>9</v>
      </c>
      <c r="D26" s="27" t="s">
        <v>81</v>
      </c>
    </row>
    <row r="27" spans="1:6" ht="49.5" customHeight="1">
      <c r="A27" s="44" t="s">
        <v>82</v>
      </c>
      <c r="B27" s="45" t="s">
        <v>83</v>
      </c>
      <c r="C27" s="46" t="s">
        <v>9</v>
      </c>
      <c r="D27" s="47" t="s">
        <v>84</v>
      </c>
    </row>
    <row r="28" spans="1:6" ht="34.5" customHeight="1"/>
    <row r="30" spans="1:6" ht="15" customHeight="1">
      <c r="A30" s="222" t="s">
        <v>85</v>
      </c>
      <c r="B30" s="222"/>
      <c r="C30" s="48"/>
    </row>
    <row r="31" spans="1:6">
      <c r="A31" s="223" t="s">
        <v>6</v>
      </c>
      <c r="B31" s="223"/>
      <c r="C31" s="223"/>
      <c r="D31" s="223"/>
    </row>
    <row r="32" spans="1:6">
      <c r="A32" s="223" t="s">
        <v>86</v>
      </c>
      <c r="B32" s="223"/>
      <c r="C32" s="223"/>
      <c r="D32" s="223"/>
    </row>
    <row r="33" spans="1:4" ht="15" customHeight="1">
      <c r="A33" s="223" t="s">
        <v>87</v>
      </c>
      <c r="B33" s="223"/>
      <c r="C33" s="223"/>
      <c r="D33" s="223"/>
    </row>
    <row r="34" spans="1:4">
      <c r="A34" s="223" t="s">
        <v>88</v>
      </c>
      <c r="B34" s="223"/>
      <c r="C34" s="223"/>
      <c r="D34" s="223"/>
    </row>
    <row r="35" spans="1:4" ht="32.25" customHeight="1">
      <c r="A35" s="220" t="s">
        <v>89</v>
      </c>
      <c r="B35" s="220"/>
      <c r="C35" s="220"/>
      <c r="D35" s="220"/>
    </row>
    <row r="36" spans="1:4" ht="19.899999999999999" customHeight="1">
      <c r="A36" s="4" t="s">
        <v>90</v>
      </c>
      <c r="B36"/>
      <c r="C36" s="49"/>
      <c r="D36" s="49"/>
    </row>
    <row r="37" spans="1:4" ht="16.149999999999999" customHeight="1">
      <c r="A37" t="s">
        <v>91</v>
      </c>
      <c r="B37"/>
      <c r="C37" s="49"/>
      <c r="D37" s="49"/>
    </row>
    <row r="38" spans="1:4" ht="20.25" customHeight="1">
      <c r="A38" s="220" t="s">
        <v>92</v>
      </c>
      <c r="B38" s="220"/>
      <c r="C38" s="220"/>
      <c r="D38" s="220"/>
    </row>
    <row r="39" spans="1:4" ht="32.25" customHeight="1">
      <c r="A39" s="221" t="s">
        <v>93</v>
      </c>
      <c r="B39" s="221"/>
      <c r="C39" s="221"/>
      <c r="D39" s="221"/>
    </row>
    <row r="40" spans="1:4" ht="20.25" customHeight="1">
      <c r="A40" s="221" t="s">
        <v>94</v>
      </c>
      <c r="B40" s="221"/>
      <c r="C40" s="221"/>
      <c r="D40" s="221"/>
    </row>
    <row r="41" spans="1:4" ht="37.5" customHeight="1"/>
    <row r="42" spans="1:4" ht="39.75" customHeight="1"/>
    <row r="43" spans="1:4" ht="22.5" customHeight="1">
      <c r="B43" s="34"/>
      <c r="C43" s="28"/>
    </row>
    <row r="59" spans="2:3">
      <c r="B59" s="34"/>
      <c r="C59" s="28"/>
    </row>
  </sheetData>
  <mergeCells count="9">
    <mergeCell ref="A35:D35"/>
    <mergeCell ref="A38:D38"/>
    <mergeCell ref="A39:D39"/>
    <mergeCell ref="A40:D40"/>
    <mergeCell ref="A30:B30"/>
    <mergeCell ref="A31:D31"/>
    <mergeCell ref="A32:D32"/>
    <mergeCell ref="A33:D33"/>
    <mergeCell ref="A34:D34"/>
  </mergeCells>
  <pageMargins left="0.75" right="0.75" top="1" bottom="1" header="0.511811023622047" footer="0.511811023622047"/>
  <pageSetup paperSize="9" scale="3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zoomScale="60" zoomScaleNormal="60" workbookViewId="0">
      <selection activeCell="E1" sqref="E1:I1"/>
    </sheetView>
  </sheetViews>
  <sheetFormatPr defaultColWidth="11.125" defaultRowHeight="15.75"/>
  <cols>
    <col min="1" max="1" width="22.875" customWidth="1"/>
  </cols>
  <sheetData>
    <row r="1" spans="1:9">
      <c r="A1" s="2" t="s">
        <v>95</v>
      </c>
      <c r="B1" s="50" t="s">
        <v>96</v>
      </c>
      <c r="C1" s="2" t="s">
        <v>97</v>
      </c>
      <c r="D1" s="50" t="s">
        <v>98</v>
      </c>
      <c r="E1" s="226" t="s">
        <v>99</v>
      </c>
      <c r="F1" s="226"/>
      <c r="G1" s="226"/>
      <c r="H1" s="226"/>
      <c r="I1" s="226"/>
    </row>
    <row r="2" spans="1:9" s="54" customFormat="1">
      <c r="A2" s="51" t="s">
        <v>100</v>
      </c>
      <c r="B2" s="52" t="s">
        <v>101</v>
      </c>
      <c r="C2" s="51" t="s">
        <v>102</v>
      </c>
      <c r="D2" s="52" t="s">
        <v>103</v>
      </c>
      <c r="E2" s="53" t="s">
        <v>104</v>
      </c>
      <c r="F2" s="53" t="s">
        <v>105</v>
      </c>
      <c r="G2" s="53" t="s">
        <v>106</v>
      </c>
      <c r="H2" s="53" t="s">
        <v>107</v>
      </c>
      <c r="I2" s="53" t="s">
        <v>108</v>
      </c>
    </row>
    <row r="3" spans="1:9" ht="15.75" customHeight="1">
      <c r="A3" s="224" t="s">
        <v>109</v>
      </c>
      <c r="B3" s="50">
        <v>1.1000000000000001</v>
      </c>
      <c r="C3" s="50" t="s">
        <v>110</v>
      </c>
      <c r="D3" s="55" t="s">
        <v>111</v>
      </c>
      <c r="E3" s="56">
        <v>5.877948</v>
      </c>
      <c r="F3" s="56">
        <v>23.700692</v>
      </c>
      <c r="G3" s="56">
        <v>14.451359</v>
      </c>
      <c r="H3" s="56">
        <v>37.865524999999998</v>
      </c>
      <c r="I3" s="56">
        <v>18.104475999999998</v>
      </c>
    </row>
    <row r="4" spans="1:9">
      <c r="A4" s="224"/>
      <c r="B4" s="50">
        <v>1.2</v>
      </c>
      <c r="C4" s="50" t="s">
        <v>112</v>
      </c>
      <c r="D4" s="55" t="s">
        <v>113</v>
      </c>
      <c r="E4" s="56">
        <v>3.6362800000000002</v>
      </c>
      <c r="F4" s="56">
        <v>14.45814</v>
      </c>
      <c r="G4" s="56">
        <v>8.8917789999999997</v>
      </c>
      <c r="H4" s="56">
        <v>33.444035999999997</v>
      </c>
      <c r="I4" s="56">
        <v>39.569763999999999</v>
      </c>
    </row>
    <row r="5" spans="1:9">
      <c r="A5" s="224"/>
      <c r="B5" s="50">
        <v>1.3</v>
      </c>
      <c r="C5" s="50" t="s">
        <v>114</v>
      </c>
      <c r="D5" s="55" t="s">
        <v>115</v>
      </c>
      <c r="E5" s="56">
        <v>3.4119299999999999</v>
      </c>
      <c r="F5" s="56">
        <v>15.491644000000001</v>
      </c>
      <c r="G5" s="56">
        <v>10.257161999999999</v>
      </c>
      <c r="H5" s="56">
        <v>41.547480999999998</v>
      </c>
      <c r="I5" s="56">
        <v>29.291782000000001</v>
      </c>
    </row>
    <row r="6" spans="1:9">
      <c r="A6" s="224"/>
      <c r="B6" s="50">
        <v>1.4</v>
      </c>
      <c r="C6" s="50" t="s">
        <v>116</v>
      </c>
      <c r="D6" s="55" t="s">
        <v>117</v>
      </c>
      <c r="E6" s="56">
        <v>4.045979</v>
      </c>
      <c r="F6" s="56">
        <v>19.118089000000001</v>
      </c>
      <c r="G6" s="56">
        <v>11.907351</v>
      </c>
      <c r="H6" s="56">
        <v>39.253680000000003</v>
      </c>
      <c r="I6" s="56">
        <v>25.674900999999998</v>
      </c>
    </row>
    <row r="7" spans="1:9">
      <c r="A7" s="224"/>
      <c r="B7" s="50">
        <v>1.5</v>
      </c>
      <c r="C7" s="50" t="s">
        <v>118</v>
      </c>
      <c r="D7" s="55" t="s">
        <v>119</v>
      </c>
      <c r="E7" s="56">
        <v>4.3690930000000003</v>
      </c>
      <c r="F7" s="56">
        <v>19.859537</v>
      </c>
      <c r="G7" s="56">
        <v>11.614462</v>
      </c>
      <c r="H7" s="56">
        <v>40.600411000000001</v>
      </c>
      <c r="I7" s="56">
        <v>23.556495999999999</v>
      </c>
    </row>
    <row r="8" spans="1:9">
      <c r="A8" s="224"/>
      <c r="B8" s="50">
        <v>1.6</v>
      </c>
      <c r="C8" s="50" t="s">
        <v>120</v>
      </c>
      <c r="D8" s="55" t="s">
        <v>121</v>
      </c>
      <c r="E8" s="56">
        <v>2.4904799999999998</v>
      </c>
      <c r="F8" s="56">
        <v>13.516783</v>
      </c>
      <c r="G8" s="56">
        <v>7.8978869999999999</v>
      </c>
      <c r="H8" s="56">
        <v>32.444108999999997</v>
      </c>
      <c r="I8" s="56">
        <v>43.650740999999996</v>
      </c>
    </row>
    <row r="9" spans="1:9" s="54" customFormat="1">
      <c r="A9" s="224"/>
      <c r="B9" s="52">
        <v>1.7</v>
      </c>
      <c r="C9" s="52" t="s">
        <v>122</v>
      </c>
      <c r="D9" s="57" t="s">
        <v>123</v>
      </c>
      <c r="E9" s="58">
        <v>2.9357160000000002</v>
      </c>
      <c r="F9" s="58">
        <v>14.715422999999999</v>
      </c>
      <c r="G9" s="58">
        <v>8.4942569999999993</v>
      </c>
      <c r="H9" s="58">
        <v>35.806643999999999</v>
      </c>
      <c r="I9" s="58">
        <v>38.047958999999999</v>
      </c>
    </row>
    <row r="10" spans="1:9" ht="15.75" customHeight="1">
      <c r="A10" s="227" t="s">
        <v>124</v>
      </c>
      <c r="B10" s="50">
        <v>2.1</v>
      </c>
      <c r="C10" s="50" t="s">
        <v>110</v>
      </c>
      <c r="D10" s="55" t="s">
        <v>125</v>
      </c>
      <c r="E10" s="56">
        <v>11.340985999999999</v>
      </c>
      <c r="F10" s="56">
        <v>39.270201</v>
      </c>
      <c r="G10" s="56">
        <v>14.361591000000001</v>
      </c>
      <c r="H10" s="56">
        <v>19.617578999999999</v>
      </c>
      <c r="I10" s="56">
        <v>15.409643000000001</v>
      </c>
    </row>
    <row r="11" spans="1:9">
      <c r="A11" s="227"/>
      <c r="B11" s="50">
        <v>2.2000000000000002</v>
      </c>
      <c r="C11" s="50" t="s">
        <v>126</v>
      </c>
      <c r="D11" s="55" t="s">
        <v>127</v>
      </c>
      <c r="E11" s="56">
        <v>10.293168</v>
      </c>
      <c r="F11" s="56">
        <v>35.982391999999997</v>
      </c>
      <c r="G11" s="56">
        <v>14.238334</v>
      </c>
      <c r="H11" s="56">
        <v>25.465751999999998</v>
      </c>
      <c r="I11" s="56">
        <v>14.020353999999999</v>
      </c>
    </row>
    <row r="12" spans="1:9">
      <c r="A12" s="227"/>
      <c r="B12" s="50">
        <v>2.2999999999999998</v>
      </c>
      <c r="C12" s="50" t="s">
        <v>128</v>
      </c>
      <c r="D12" s="55" t="s">
        <v>129</v>
      </c>
      <c r="E12" s="56">
        <v>10.118881</v>
      </c>
      <c r="F12" s="56">
        <v>35.521310999999997</v>
      </c>
      <c r="G12" s="56">
        <v>14.207725</v>
      </c>
      <c r="H12" s="56">
        <v>27.454460000000001</v>
      </c>
      <c r="I12" s="56">
        <v>12.697622000000001</v>
      </c>
    </row>
    <row r="13" spans="1:9">
      <c r="A13" s="227"/>
      <c r="B13" s="50">
        <v>2.4</v>
      </c>
      <c r="C13" s="50" t="s">
        <v>130</v>
      </c>
      <c r="D13" s="55" t="s">
        <v>131</v>
      </c>
      <c r="E13" s="56">
        <v>8.0326559999999994</v>
      </c>
      <c r="F13" s="56">
        <v>30.086054000000001</v>
      </c>
      <c r="G13" s="56">
        <v>14.185442</v>
      </c>
      <c r="H13" s="56">
        <v>32.730556999999997</v>
      </c>
      <c r="I13" s="56">
        <v>14.96529</v>
      </c>
    </row>
    <row r="14" spans="1:9" s="54" customFormat="1">
      <c r="A14" s="227"/>
      <c r="B14" s="52">
        <v>2.5</v>
      </c>
      <c r="C14" s="52" t="s">
        <v>132</v>
      </c>
      <c r="D14" s="57" t="s">
        <v>133</v>
      </c>
      <c r="E14" s="58">
        <v>7.8612950000000001</v>
      </c>
      <c r="F14" s="58">
        <v>29.149336999999999</v>
      </c>
      <c r="G14" s="58">
        <v>17.741712</v>
      </c>
      <c r="H14" s="58">
        <v>35.836942999999998</v>
      </c>
      <c r="I14" s="58">
        <v>9.4107129999999994</v>
      </c>
    </row>
    <row r="15" spans="1:9" ht="15.75" customHeight="1">
      <c r="A15" s="224" t="s">
        <v>134</v>
      </c>
      <c r="B15" s="59">
        <v>3</v>
      </c>
      <c r="C15" s="59" t="s">
        <v>110</v>
      </c>
      <c r="D15" s="55" t="s">
        <v>135</v>
      </c>
      <c r="E15" s="56">
        <v>10.320347999999999</v>
      </c>
      <c r="F15" s="56">
        <v>43.937914999999997</v>
      </c>
      <c r="G15" s="56">
        <v>16.212004</v>
      </c>
      <c r="H15" s="56">
        <v>21.066576000000001</v>
      </c>
      <c r="I15" s="56">
        <v>8.463158</v>
      </c>
    </row>
    <row r="16" spans="1:9">
      <c r="A16" s="224"/>
      <c r="B16" s="50">
        <v>3.1</v>
      </c>
      <c r="C16" s="50" t="s">
        <v>136</v>
      </c>
      <c r="D16" s="55" t="s">
        <v>137</v>
      </c>
      <c r="E16" s="56">
        <v>9.9682700000000004</v>
      </c>
      <c r="F16" s="56">
        <v>42.615636000000002</v>
      </c>
      <c r="G16" s="56">
        <v>15.471686999999999</v>
      </c>
      <c r="H16" s="56">
        <v>22.067682000000001</v>
      </c>
      <c r="I16" s="56">
        <v>9.8767239999999994</v>
      </c>
    </row>
    <row r="17" spans="1:9">
      <c r="A17" s="224"/>
      <c r="B17" s="50">
        <v>3.2</v>
      </c>
      <c r="C17" s="50" t="s">
        <v>138</v>
      </c>
      <c r="D17" s="55" t="s">
        <v>139</v>
      </c>
      <c r="E17" s="56">
        <v>9.942774</v>
      </c>
      <c r="F17" s="56">
        <v>41.771737000000002</v>
      </c>
      <c r="G17" s="56">
        <v>16.094190000000001</v>
      </c>
      <c r="H17" s="56">
        <v>22.898841000000001</v>
      </c>
      <c r="I17" s="56">
        <v>9.2924579999999999</v>
      </c>
    </row>
    <row r="18" spans="1:9">
      <c r="A18" s="224"/>
      <c r="B18" s="50">
        <v>3.3</v>
      </c>
      <c r="C18" s="50" t="s">
        <v>140</v>
      </c>
      <c r="D18" s="55" t="s">
        <v>141</v>
      </c>
      <c r="E18" s="56">
        <v>11.915009</v>
      </c>
      <c r="F18" s="56">
        <v>46.250158999999996</v>
      </c>
      <c r="G18" s="56">
        <v>15.595015999999999</v>
      </c>
      <c r="H18" s="56">
        <v>18.983564000000001</v>
      </c>
      <c r="I18" s="56">
        <v>7.2562519999999999</v>
      </c>
    </row>
    <row r="19" spans="1:9" s="54" customFormat="1">
      <c r="A19" s="224"/>
      <c r="B19" s="52">
        <v>3.4</v>
      </c>
      <c r="C19" s="52" t="s">
        <v>142</v>
      </c>
      <c r="D19" s="57" t="s">
        <v>143</v>
      </c>
      <c r="E19" s="58">
        <v>11.832979</v>
      </c>
      <c r="F19" s="58">
        <v>53.504855999999997</v>
      </c>
      <c r="G19" s="58">
        <v>15.280139</v>
      </c>
      <c r="H19" s="58">
        <v>15.282113000000001</v>
      </c>
      <c r="I19" s="58">
        <v>4.0999140000000001</v>
      </c>
    </row>
    <row r="20" spans="1:9" ht="15.75" customHeight="1">
      <c r="A20" s="224" t="s">
        <v>144</v>
      </c>
      <c r="B20" s="50">
        <v>4.0999999999999996</v>
      </c>
      <c r="C20" s="50" t="s">
        <v>110</v>
      </c>
      <c r="D20" s="55" t="s">
        <v>125</v>
      </c>
      <c r="E20" s="56">
        <v>9.9341790000000003</v>
      </c>
      <c r="F20" s="56">
        <v>41.377279999999999</v>
      </c>
      <c r="G20" s="56">
        <v>17.705493000000001</v>
      </c>
      <c r="H20" s="56">
        <v>21.913585999999999</v>
      </c>
      <c r="I20" s="56">
        <v>9.0694619999999997</v>
      </c>
    </row>
    <row r="21" spans="1:9">
      <c r="A21" s="224"/>
      <c r="B21" s="50">
        <v>4.2</v>
      </c>
      <c r="C21" s="50" t="s">
        <v>12</v>
      </c>
      <c r="D21" s="55" t="s">
        <v>145</v>
      </c>
      <c r="E21" s="56">
        <v>10.150689</v>
      </c>
      <c r="F21" s="56">
        <v>39.244117000000003</v>
      </c>
      <c r="G21" s="56">
        <v>15.955121</v>
      </c>
      <c r="H21" s="56">
        <v>24.168738999999999</v>
      </c>
      <c r="I21" s="56">
        <v>10.481334</v>
      </c>
    </row>
    <row r="22" spans="1:9">
      <c r="A22" s="224"/>
      <c r="B22" s="50">
        <v>4.3</v>
      </c>
      <c r="C22" s="50" t="s">
        <v>128</v>
      </c>
      <c r="D22" s="55" t="s">
        <v>146</v>
      </c>
      <c r="E22" s="56">
        <v>9.4713469999999997</v>
      </c>
      <c r="F22" s="56">
        <v>36.080154999999998</v>
      </c>
      <c r="G22" s="56">
        <v>16.741416999999998</v>
      </c>
      <c r="H22" s="56">
        <v>25.771208000000001</v>
      </c>
      <c r="I22" s="56">
        <v>11.935873000000001</v>
      </c>
    </row>
    <row r="23" spans="1:9">
      <c r="A23" s="224"/>
      <c r="B23" s="50">
        <v>4.4000000000000004</v>
      </c>
      <c r="C23" s="50" t="s">
        <v>130</v>
      </c>
      <c r="D23" s="55" t="s">
        <v>147</v>
      </c>
      <c r="E23" s="56">
        <v>7.9721039999999999</v>
      </c>
      <c r="F23" s="56">
        <v>34.340131</v>
      </c>
      <c r="G23" s="56">
        <v>18.297802000000001</v>
      </c>
      <c r="H23" s="56">
        <v>27.768426000000002</v>
      </c>
      <c r="I23" s="56">
        <v>11.621537</v>
      </c>
    </row>
    <row r="24" spans="1:9">
      <c r="A24" s="224"/>
      <c r="B24" s="50">
        <v>4.5</v>
      </c>
      <c r="C24" s="50" t="s">
        <v>148</v>
      </c>
      <c r="D24" s="55" t="s">
        <v>149</v>
      </c>
      <c r="E24" s="56">
        <v>6.1442269999999999</v>
      </c>
      <c r="F24" s="56">
        <v>28.992633000000001</v>
      </c>
      <c r="G24" s="56">
        <v>27.252296000000001</v>
      </c>
      <c r="H24" s="56">
        <v>33.268624000000003</v>
      </c>
      <c r="I24" s="56">
        <v>4.3422190000000001</v>
      </c>
    </row>
    <row r="25" spans="1:9" s="54" customFormat="1">
      <c r="A25" s="224"/>
      <c r="B25" s="52">
        <v>4.5999999999999996</v>
      </c>
      <c r="C25" s="52" t="s">
        <v>150</v>
      </c>
      <c r="D25" s="57" t="s">
        <v>151</v>
      </c>
      <c r="E25" s="58">
        <v>7.1486070000000002</v>
      </c>
      <c r="F25" s="58">
        <v>33.402973000000003</v>
      </c>
      <c r="G25" s="58">
        <v>16.393619000000001</v>
      </c>
      <c r="H25" s="58">
        <v>25.829274000000002</v>
      </c>
      <c r="I25" s="58">
        <v>17.225527</v>
      </c>
    </row>
    <row r="26" spans="1:9" ht="15.75" customHeight="1">
      <c r="A26" s="224" t="s">
        <v>152</v>
      </c>
      <c r="B26" s="50">
        <v>5.0999999999999996</v>
      </c>
      <c r="C26" s="50" t="s">
        <v>153</v>
      </c>
      <c r="D26" s="55" t="s">
        <v>154</v>
      </c>
      <c r="E26" s="56">
        <v>9.8025739999999999</v>
      </c>
      <c r="F26" s="56">
        <v>43.342803000000004</v>
      </c>
      <c r="G26" s="56">
        <v>16.020772000000001</v>
      </c>
      <c r="H26" s="56">
        <v>22.074218999999999</v>
      </c>
      <c r="I26" s="56">
        <v>8.7596329999999991</v>
      </c>
    </row>
    <row r="27" spans="1:9">
      <c r="A27" s="224"/>
      <c r="B27" s="50">
        <v>5.2</v>
      </c>
      <c r="C27" s="50" t="s">
        <v>155</v>
      </c>
      <c r="D27" s="55" t="s">
        <v>156</v>
      </c>
      <c r="E27" s="56">
        <v>8.7967569999999995</v>
      </c>
      <c r="F27" s="56">
        <v>37.809466999999998</v>
      </c>
      <c r="G27" s="56">
        <v>16.823477</v>
      </c>
      <c r="H27" s="56">
        <v>27.249410000000001</v>
      </c>
      <c r="I27" s="56">
        <v>9.3208889999999993</v>
      </c>
    </row>
    <row r="28" spans="1:9">
      <c r="A28" s="224"/>
      <c r="B28" s="50">
        <v>5.3</v>
      </c>
      <c r="C28" s="50" t="s">
        <v>157</v>
      </c>
      <c r="D28" s="55" t="s">
        <v>158</v>
      </c>
      <c r="E28" s="56">
        <v>9.1796740000000003</v>
      </c>
      <c r="F28" s="56">
        <v>38.223730000000003</v>
      </c>
      <c r="G28" s="56">
        <v>17.28782</v>
      </c>
      <c r="H28" s="56">
        <v>26.090440000000001</v>
      </c>
      <c r="I28" s="56">
        <v>9.2183360000000008</v>
      </c>
    </row>
    <row r="29" spans="1:9">
      <c r="A29" s="224"/>
      <c r="B29" s="50">
        <v>5.4</v>
      </c>
      <c r="C29" s="50" t="s">
        <v>159</v>
      </c>
      <c r="D29" s="55" t="s">
        <v>160</v>
      </c>
      <c r="E29" s="56">
        <v>8.2895319999999995</v>
      </c>
      <c r="F29" s="56">
        <v>35.630045000000003</v>
      </c>
      <c r="G29" s="56">
        <v>16.915744</v>
      </c>
      <c r="H29" s="56">
        <v>27.841162000000001</v>
      </c>
      <c r="I29" s="56">
        <v>11.323517000000001</v>
      </c>
    </row>
    <row r="30" spans="1:9">
      <c r="A30" s="224"/>
      <c r="B30" s="50">
        <v>5.5</v>
      </c>
      <c r="C30" s="50" t="s">
        <v>161</v>
      </c>
      <c r="D30" s="55" t="s">
        <v>162</v>
      </c>
      <c r="E30" s="56">
        <v>4.2402559999999996</v>
      </c>
      <c r="F30" s="56">
        <v>20.029302999999999</v>
      </c>
      <c r="G30" s="56">
        <v>17.839662000000001</v>
      </c>
      <c r="H30" s="56">
        <v>47.210411999999998</v>
      </c>
      <c r="I30" s="56">
        <v>10.680367</v>
      </c>
    </row>
    <row r="31" spans="1:9" s="54" customFormat="1">
      <c r="A31" s="224"/>
      <c r="B31" s="52">
        <v>5.6</v>
      </c>
      <c r="C31" s="52" t="s">
        <v>163</v>
      </c>
      <c r="D31" s="57" t="s">
        <v>164</v>
      </c>
      <c r="E31" s="58">
        <v>4.8995389999999999</v>
      </c>
      <c r="F31" s="58">
        <v>22.639424999999999</v>
      </c>
      <c r="G31" s="58">
        <v>14.291433</v>
      </c>
      <c r="H31" s="58">
        <v>40.532460999999998</v>
      </c>
      <c r="I31" s="58">
        <v>17.637142000000001</v>
      </c>
    </row>
    <row r="32" spans="1:9" ht="15" customHeight="1">
      <c r="A32" s="225" t="s">
        <v>165</v>
      </c>
      <c r="B32" s="60" t="s">
        <v>166</v>
      </c>
      <c r="C32" s="61" t="s">
        <v>110</v>
      </c>
      <c r="D32" s="62" t="s">
        <v>154</v>
      </c>
      <c r="E32" s="56">
        <v>12.916719666666699</v>
      </c>
      <c r="F32" s="56">
        <v>42.6272496666667</v>
      </c>
      <c r="G32" s="56">
        <v>17.5721666666667</v>
      </c>
      <c r="H32" s="56">
        <v>20.208612333333299</v>
      </c>
      <c r="I32" s="56">
        <v>6.6752634056666702</v>
      </c>
    </row>
    <row r="33" spans="1:9">
      <c r="A33" s="225"/>
      <c r="B33" s="60" t="s">
        <v>167</v>
      </c>
      <c r="C33" s="61" t="s">
        <v>126</v>
      </c>
      <c r="D33" s="63" t="s">
        <v>156</v>
      </c>
      <c r="E33" s="56">
        <v>9.8767551333333294</v>
      </c>
      <c r="F33" s="56">
        <v>31.439159333333301</v>
      </c>
      <c r="G33" s="56">
        <v>13.699920000000001</v>
      </c>
      <c r="H33" s="56">
        <v>20.0027333333333</v>
      </c>
      <c r="I33" s="56">
        <v>24.9814470666667</v>
      </c>
    </row>
    <row r="34" spans="1:9">
      <c r="A34" s="225"/>
      <c r="B34" s="60" t="s">
        <v>168</v>
      </c>
      <c r="C34" s="61" t="s">
        <v>128</v>
      </c>
      <c r="D34" s="63" t="s">
        <v>169</v>
      </c>
      <c r="E34" s="56">
        <v>12.9611533333333</v>
      </c>
      <c r="F34" s="56">
        <v>39.769427666666701</v>
      </c>
      <c r="G34" s="56">
        <v>15.5968433333333</v>
      </c>
      <c r="H34" s="56">
        <v>18.844473333333301</v>
      </c>
      <c r="I34" s="56">
        <v>12.8280999866667</v>
      </c>
    </row>
    <row r="35" spans="1:9">
      <c r="A35" s="225"/>
      <c r="B35" s="60" t="s">
        <v>170</v>
      </c>
      <c r="C35" s="61" t="s">
        <v>130</v>
      </c>
      <c r="D35" s="63" t="s">
        <v>171</v>
      </c>
      <c r="E35" s="56">
        <v>10.141764999999999</v>
      </c>
      <c r="F35" s="56">
        <v>34.274751000000002</v>
      </c>
      <c r="G35" s="56">
        <v>16.596879999999999</v>
      </c>
      <c r="H35" s="56">
        <v>25.941980000000001</v>
      </c>
      <c r="I35" s="56">
        <v>13.044636016666701</v>
      </c>
    </row>
    <row r="36" spans="1:9">
      <c r="A36" s="225"/>
      <c r="B36" s="60" t="s">
        <v>172</v>
      </c>
      <c r="C36" s="61" t="s">
        <v>173</v>
      </c>
      <c r="D36" s="63" t="s">
        <v>174</v>
      </c>
      <c r="E36" s="56">
        <v>6.7575961333333296</v>
      </c>
      <c r="F36" s="56">
        <v>23.923635999999998</v>
      </c>
      <c r="G36" s="56">
        <v>12.890484666666699</v>
      </c>
      <c r="H36" s="56">
        <v>17.443024666666702</v>
      </c>
      <c r="I36" s="56">
        <v>38.98526047</v>
      </c>
    </row>
    <row r="37" spans="1:9" s="54" customFormat="1">
      <c r="A37" s="225"/>
      <c r="B37" s="64" t="s">
        <v>175</v>
      </c>
      <c r="C37" s="65" t="s">
        <v>114</v>
      </c>
      <c r="D37" s="66" t="s">
        <v>176</v>
      </c>
      <c r="E37" s="58">
        <v>3.6390844333333301</v>
      </c>
      <c r="F37" s="58">
        <v>15.5988713333333</v>
      </c>
      <c r="G37" s="58">
        <v>10.7595946666667</v>
      </c>
      <c r="H37" s="58">
        <v>19.127393333333298</v>
      </c>
      <c r="I37" s="58">
        <v>50.875070666666701</v>
      </c>
    </row>
    <row r="38" spans="1:9" ht="15" customHeight="1">
      <c r="A38" s="225" t="s">
        <v>177</v>
      </c>
      <c r="B38" s="60" t="s">
        <v>178</v>
      </c>
      <c r="C38" s="61" t="s">
        <v>110</v>
      </c>
      <c r="D38" s="62" t="s">
        <v>154</v>
      </c>
      <c r="E38" s="56">
        <v>10.9674093333333</v>
      </c>
      <c r="F38" s="56">
        <v>38.288330999999999</v>
      </c>
      <c r="G38" s="56">
        <v>16.901726666666701</v>
      </c>
      <c r="H38" s="56">
        <v>21.141296666666701</v>
      </c>
      <c r="I38" s="56">
        <v>12.7012430333333</v>
      </c>
    </row>
    <row r="39" spans="1:9">
      <c r="A39" s="225"/>
      <c r="B39" s="60" t="s">
        <v>179</v>
      </c>
      <c r="C39" s="61" t="s">
        <v>180</v>
      </c>
      <c r="D39" s="63" t="s">
        <v>181</v>
      </c>
      <c r="E39" s="56">
        <v>9.5712072666666703</v>
      </c>
      <c r="F39" s="56">
        <v>29.459490333333299</v>
      </c>
      <c r="G39" s="56">
        <v>14.98725</v>
      </c>
      <c r="H39" s="56">
        <v>25.161200000000001</v>
      </c>
      <c r="I39" s="56">
        <v>20.820870016666699</v>
      </c>
    </row>
    <row r="40" spans="1:9">
      <c r="A40" s="225"/>
      <c r="B40" s="60" t="s">
        <v>182</v>
      </c>
      <c r="C40" s="61" t="s">
        <v>183</v>
      </c>
      <c r="D40" s="63" t="s">
        <v>184</v>
      </c>
      <c r="E40" s="56">
        <v>9.3113528999999993</v>
      </c>
      <c r="F40" s="56">
        <v>33.884570666666697</v>
      </c>
      <c r="G40" s="56">
        <v>17.469476666666701</v>
      </c>
      <c r="H40" s="56">
        <v>24.420106666666701</v>
      </c>
      <c r="I40" s="56">
        <v>14.9145151333333</v>
      </c>
    </row>
    <row r="41" spans="1:9" s="54" customFormat="1">
      <c r="A41" s="225"/>
      <c r="B41" s="64" t="s">
        <v>185</v>
      </c>
      <c r="C41" s="65" t="s">
        <v>186</v>
      </c>
      <c r="D41" s="66" t="s">
        <v>187</v>
      </c>
      <c r="E41" s="58">
        <v>8.2625515666666693</v>
      </c>
      <c r="F41" s="58">
        <v>41.097332333333298</v>
      </c>
      <c r="G41" s="58">
        <v>24.160966666666699</v>
      </c>
      <c r="H41" s="58">
        <v>16.4632343333333</v>
      </c>
      <c r="I41" s="58">
        <v>10.015914106666701</v>
      </c>
    </row>
  </sheetData>
  <mergeCells count="8">
    <mergeCell ref="A26:A31"/>
    <mergeCell ref="A32:A37"/>
    <mergeCell ref="A38:A41"/>
    <mergeCell ref="E1:I1"/>
    <mergeCell ref="A3:A9"/>
    <mergeCell ref="A10:A14"/>
    <mergeCell ref="A15:A19"/>
    <mergeCell ref="A20:A25"/>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31"/>
  <sheetViews>
    <sheetView zoomScale="60" zoomScaleNormal="60" workbookViewId="0">
      <selection activeCell="A26" sqref="A26:A31"/>
    </sheetView>
  </sheetViews>
  <sheetFormatPr defaultColWidth="11.125" defaultRowHeight="15.75"/>
  <cols>
    <col min="1" max="1" width="20" customWidth="1"/>
  </cols>
  <sheetData>
    <row r="1" spans="1:104">
      <c r="A1" s="2" t="s">
        <v>95</v>
      </c>
      <c r="B1" s="50" t="s">
        <v>96</v>
      </c>
      <c r="C1" s="2" t="s">
        <v>97</v>
      </c>
      <c r="D1" s="50" t="s">
        <v>98</v>
      </c>
      <c r="E1" s="228" t="s">
        <v>99</v>
      </c>
      <c r="F1" s="228"/>
      <c r="G1" s="228"/>
      <c r="H1" s="228"/>
      <c r="I1" s="228"/>
    </row>
    <row r="2" spans="1:104" s="68" customFormat="1">
      <c r="A2" s="51" t="s">
        <v>100</v>
      </c>
      <c r="B2" s="52" t="s">
        <v>101</v>
      </c>
      <c r="C2" s="51" t="s">
        <v>102</v>
      </c>
      <c r="D2" s="52" t="s">
        <v>103</v>
      </c>
      <c r="E2" s="67">
        <v>1.1298000000000001E-2</v>
      </c>
      <c r="F2" s="67">
        <v>1.2765E-2</v>
      </c>
      <c r="G2" s="67">
        <v>1.4422000000000001E-2</v>
      </c>
      <c r="H2" s="67">
        <v>1.6295E-2</v>
      </c>
      <c r="I2" s="67">
        <v>1.8409999999999999E-2</v>
      </c>
      <c r="J2" s="67">
        <v>2.0799999999999999E-2</v>
      </c>
      <c r="K2" s="67">
        <v>2.35E-2</v>
      </c>
      <c r="L2" s="67">
        <v>2.6551000000000002E-2</v>
      </c>
      <c r="M2" s="67">
        <v>2.9998E-2</v>
      </c>
      <c r="N2" s="67">
        <v>3.3891999999999999E-2</v>
      </c>
      <c r="O2" s="67">
        <v>3.8292E-2</v>
      </c>
      <c r="P2" s="67">
        <v>4.3263999999999997E-2</v>
      </c>
      <c r="Q2" s="67">
        <v>4.888E-2</v>
      </c>
      <c r="R2" s="67">
        <v>5.5225999999999997E-2</v>
      </c>
      <c r="S2" s="67">
        <v>6.2396E-2</v>
      </c>
      <c r="T2" s="67">
        <v>7.0496000000000003E-2</v>
      </c>
      <c r="U2" s="67">
        <v>7.9647999999999997E-2</v>
      </c>
      <c r="V2" s="67">
        <v>8.9987999999999999E-2</v>
      </c>
      <c r="W2" s="67">
        <v>0.101671</v>
      </c>
      <c r="X2" s="67">
        <v>0.11487</v>
      </c>
      <c r="Y2" s="67">
        <v>0.12978300000000001</v>
      </c>
      <c r="Z2" s="67">
        <v>0.14663100000000001</v>
      </c>
      <c r="AA2" s="67">
        <v>0.16566700000000001</v>
      </c>
      <c r="AB2" s="67">
        <v>0.18717500000000001</v>
      </c>
      <c r="AC2" s="67">
        <v>0.211474</v>
      </c>
      <c r="AD2" s="67">
        <v>0.238928</v>
      </c>
      <c r="AE2" s="67">
        <v>0.26994699999999999</v>
      </c>
      <c r="AF2" s="67">
        <v>0.30499199999999999</v>
      </c>
      <c r="AG2" s="67">
        <v>0.34458699999999998</v>
      </c>
      <c r="AH2" s="67">
        <v>0.389322</v>
      </c>
      <c r="AI2" s="67">
        <v>0.43986500000000001</v>
      </c>
      <c r="AJ2" s="67">
        <v>0.49696899999999999</v>
      </c>
      <c r="AK2" s="67">
        <v>0.56148699999999996</v>
      </c>
      <c r="AL2" s="67">
        <v>0.63438099999999997</v>
      </c>
      <c r="AM2" s="67">
        <v>0.71673799999999999</v>
      </c>
      <c r="AN2" s="67">
        <v>0.80978700000000003</v>
      </c>
      <c r="AO2" s="67">
        <v>0.91491599999999995</v>
      </c>
      <c r="AP2" s="67">
        <v>1.033693</v>
      </c>
      <c r="AQ2" s="67">
        <v>1.167889</v>
      </c>
      <c r="AR2" s="67">
        <v>1.3195079999999999</v>
      </c>
      <c r="AS2" s="67">
        <v>1.49081</v>
      </c>
      <c r="AT2" s="67">
        <v>1.6843509999999999</v>
      </c>
      <c r="AU2" s="67">
        <v>1.9030180000000001</v>
      </c>
      <c r="AV2" s="67">
        <v>2.1500729999999999</v>
      </c>
      <c r="AW2" s="67">
        <v>2.4292009999999999</v>
      </c>
      <c r="AX2" s="67">
        <v>2.744567</v>
      </c>
      <c r="AY2" s="67">
        <v>3.1008740000000001</v>
      </c>
      <c r="AZ2" s="67">
        <v>3.5034380000000001</v>
      </c>
      <c r="BA2" s="67">
        <v>3.9582630000000001</v>
      </c>
      <c r="BB2" s="67">
        <v>4.4721359999999999</v>
      </c>
      <c r="BC2" s="67">
        <v>5.052721</v>
      </c>
      <c r="BD2" s="67">
        <v>5.7086790000000001</v>
      </c>
      <c r="BE2" s="67">
        <v>6.4497949999999999</v>
      </c>
      <c r="BF2" s="67">
        <v>7.2871249999999996</v>
      </c>
      <c r="BG2" s="67">
        <v>8.2331590000000006</v>
      </c>
      <c r="BH2" s="67">
        <v>9.3020099999999992</v>
      </c>
      <c r="BI2" s="67">
        <v>10.509622</v>
      </c>
      <c r="BJ2" s="67">
        <v>11.87401</v>
      </c>
      <c r="BK2" s="67">
        <v>13.415526</v>
      </c>
      <c r="BL2" s="67">
        <v>15.157166</v>
      </c>
      <c r="BM2" s="67">
        <v>17.12491</v>
      </c>
      <c r="BN2" s="67">
        <v>19.348112</v>
      </c>
      <c r="BO2" s="67">
        <v>21.859936999999999</v>
      </c>
      <c r="BP2" s="67">
        <v>24.697852999999999</v>
      </c>
      <c r="BQ2" s="67">
        <v>27.904195000000001</v>
      </c>
      <c r="BR2" s="67">
        <v>31.526793000000001</v>
      </c>
      <c r="BS2" s="67">
        <v>35.619686999999999</v>
      </c>
      <c r="BT2" s="67">
        <v>40.243931000000003</v>
      </c>
      <c r="BU2" s="67">
        <v>45.468507000000002</v>
      </c>
      <c r="BV2" s="67">
        <v>51.371352000000002</v>
      </c>
      <c r="BW2" s="67">
        <v>58.040520000000001</v>
      </c>
      <c r="BX2" s="67">
        <v>65.575497999999996</v>
      </c>
      <c r="BY2" s="67">
        <v>74.088686999999993</v>
      </c>
      <c r="BZ2" s="67">
        <v>83.707081000000002</v>
      </c>
      <c r="CA2" s="67">
        <v>94.574161000000004</v>
      </c>
      <c r="CB2" s="67">
        <v>106.852035</v>
      </c>
      <c r="CC2" s="67">
        <v>120.723855</v>
      </c>
      <c r="CD2" s="67">
        <v>136.39655400000001</v>
      </c>
      <c r="CE2" s="67">
        <v>154.10392400000001</v>
      </c>
      <c r="CF2" s="67">
        <v>174.11011300000001</v>
      </c>
      <c r="CG2" s="67">
        <v>196.713559</v>
      </c>
      <c r="CH2" s="67">
        <v>222.25144700000001</v>
      </c>
      <c r="CI2" s="67">
        <v>251.10473200000001</v>
      </c>
      <c r="CJ2" s="67">
        <v>283.70382799999999</v>
      </c>
      <c r="CK2" s="67">
        <v>320.53502800000001</v>
      </c>
      <c r="CL2" s="67">
        <v>362.14775400000002</v>
      </c>
      <c r="CM2" s="67">
        <v>409.162757</v>
      </c>
      <c r="CN2" s="67">
        <v>462.28137500000003</v>
      </c>
      <c r="CO2" s="67">
        <v>522.29599599999995</v>
      </c>
      <c r="CP2" s="67">
        <v>590.10187699999994</v>
      </c>
      <c r="CQ2" s="67">
        <v>666.71050200000002</v>
      </c>
      <c r="CR2" s="67">
        <v>753.26466600000003</v>
      </c>
      <c r="CS2" s="67">
        <v>851.05552599999999</v>
      </c>
      <c r="CT2" s="67">
        <v>961.54186100000004</v>
      </c>
      <c r="CU2" s="67">
        <v>1086.3718309999999</v>
      </c>
      <c r="CV2" s="67">
        <v>1227.407565</v>
      </c>
      <c r="CW2" s="67">
        <v>1386.7529420000001</v>
      </c>
      <c r="CX2" s="67">
        <v>1566.7849659999999</v>
      </c>
      <c r="CY2" s="67">
        <v>1770.1892359999999</v>
      </c>
      <c r="CZ2" s="67">
        <v>2000</v>
      </c>
    </row>
    <row r="3" spans="1:104" ht="15.75" customHeight="1">
      <c r="A3" s="224" t="s">
        <v>109</v>
      </c>
      <c r="B3" s="50">
        <v>1.1000000000000001</v>
      </c>
      <c r="C3" s="50" t="s">
        <v>110</v>
      </c>
      <c r="D3" s="55" t="s">
        <v>111</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4.6705999999999998E-2</v>
      </c>
      <c r="AI3">
        <v>9.8101999999999995E-2</v>
      </c>
      <c r="AJ3">
        <v>0.14763899999999999</v>
      </c>
      <c r="AK3">
        <v>0.19458700000000001</v>
      </c>
      <c r="AL3">
        <v>0.24820200000000001</v>
      </c>
      <c r="AM3">
        <v>0.304645</v>
      </c>
      <c r="AN3">
        <v>0.36275099999999999</v>
      </c>
      <c r="AO3">
        <v>0.42195899999999997</v>
      </c>
      <c r="AP3">
        <v>0.48099999999999998</v>
      </c>
      <c r="AQ3">
        <v>0.53936200000000001</v>
      </c>
      <c r="AR3">
        <v>0.59600900000000001</v>
      </c>
      <c r="AS3">
        <v>0.65086500000000003</v>
      </c>
      <c r="AT3">
        <v>0.704457</v>
      </c>
      <c r="AU3">
        <v>0.75768500000000005</v>
      </c>
      <c r="AV3">
        <v>0.81181499999999995</v>
      </c>
      <c r="AW3">
        <v>0.86840899999999999</v>
      </c>
      <c r="AX3">
        <v>0.92819399999999996</v>
      </c>
      <c r="AY3">
        <v>0.99101399999999995</v>
      </c>
      <c r="AZ3">
        <v>1.056027</v>
      </c>
      <c r="BA3">
        <v>1.121183</v>
      </c>
      <c r="BB3">
        <v>1.18371</v>
      </c>
      <c r="BC3">
        <v>1.240828</v>
      </c>
      <c r="BD3">
        <v>1.2900510000000001</v>
      </c>
      <c r="BE3">
        <v>1.3297399999999999</v>
      </c>
      <c r="BF3">
        <v>1.360098</v>
      </c>
      <c r="BG3">
        <v>1.3823510000000001</v>
      </c>
      <c r="BH3">
        <v>1.3985650000000001</v>
      </c>
      <c r="BI3">
        <v>1.411022</v>
      </c>
      <c r="BJ3">
        <v>1.4217310000000001</v>
      </c>
      <c r="BK3">
        <v>1.4322820000000001</v>
      </c>
      <c r="BL3">
        <v>1.4444950000000001</v>
      </c>
      <c r="BM3">
        <v>1.4606159999999999</v>
      </c>
      <c r="BN3">
        <v>1.48403</v>
      </c>
      <c r="BO3">
        <v>1.5197750000000001</v>
      </c>
      <c r="BP3">
        <v>1.574848</v>
      </c>
      <c r="BQ3">
        <v>1.655716</v>
      </c>
      <c r="BR3">
        <v>1.7692509999999999</v>
      </c>
      <c r="BS3">
        <v>1.919694</v>
      </c>
      <c r="BT3">
        <v>2.107618</v>
      </c>
      <c r="BU3">
        <v>2.3290890000000002</v>
      </c>
      <c r="BV3">
        <v>2.5766610000000001</v>
      </c>
      <c r="BW3">
        <v>2.833148</v>
      </c>
      <c r="BX3">
        <v>3.0809600000000001</v>
      </c>
      <c r="BY3">
        <v>3.3003589999999998</v>
      </c>
      <c r="BZ3">
        <v>3.472451</v>
      </c>
      <c r="CA3">
        <v>3.582757</v>
      </c>
      <c r="CB3">
        <v>3.6246619999999998</v>
      </c>
      <c r="CC3">
        <v>3.6014759999999999</v>
      </c>
      <c r="CD3">
        <v>3.5262419999999999</v>
      </c>
      <c r="CE3">
        <v>3.4152999999999998</v>
      </c>
      <c r="CF3">
        <v>3.2833570000000001</v>
      </c>
      <c r="CG3">
        <v>3.1383999999999999</v>
      </c>
      <c r="CH3">
        <v>2.9788320000000001</v>
      </c>
      <c r="CI3">
        <v>2.7984019999999998</v>
      </c>
      <c r="CJ3">
        <v>2.5895800000000002</v>
      </c>
      <c r="CK3">
        <v>2.3457469999999998</v>
      </c>
      <c r="CL3">
        <v>2.0658720000000002</v>
      </c>
      <c r="CM3">
        <v>1.7554460000000001</v>
      </c>
      <c r="CN3">
        <v>1.430318</v>
      </c>
      <c r="CO3">
        <v>1.0982149999999999</v>
      </c>
      <c r="CP3">
        <v>0.79155699999999996</v>
      </c>
      <c r="CQ3">
        <v>0.52290700000000001</v>
      </c>
      <c r="CR3">
        <v>0.122479</v>
      </c>
      <c r="CS3">
        <v>1.8754E-2</v>
      </c>
      <c r="CT3">
        <v>0</v>
      </c>
      <c r="CU3">
        <v>0</v>
      </c>
      <c r="CV3">
        <v>0</v>
      </c>
      <c r="CW3">
        <v>0</v>
      </c>
      <c r="CX3">
        <v>0</v>
      </c>
      <c r="CY3">
        <v>0</v>
      </c>
      <c r="CZ3">
        <v>0</v>
      </c>
    </row>
    <row r="4" spans="1:104">
      <c r="A4" s="224"/>
      <c r="B4" s="50">
        <v>1.2</v>
      </c>
      <c r="C4" s="50" t="s">
        <v>112</v>
      </c>
      <c r="D4" s="55" t="s">
        <v>113</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1.5476E-2</v>
      </c>
      <c r="AJ4">
        <v>6.9960999999999995E-2</v>
      </c>
      <c r="AK4">
        <v>0.107166</v>
      </c>
      <c r="AL4">
        <v>0.148898</v>
      </c>
      <c r="AM4">
        <v>0.19270599999999999</v>
      </c>
      <c r="AN4">
        <v>0.232821</v>
      </c>
      <c r="AO4">
        <v>0.27381</v>
      </c>
      <c r="AP4">
        <v>0.31256</v>
      </c>
      <c r="AQ4">
        <v>0.34978599999999999</v>
      </c>
      <c r="AR4">
        <v>0.38484200000000002</v>
      </c>
      <c r="AS4">
        <v>0.41776799999999997</v>
      </c>
      <c r="AT4">
        <v>0.44885900000000001</v>
      </c>
      <c r="AU4">
        <v>0.47849399999999997</v>
      </c>
      <c r="AV4">
        <v>0.50725799999999999</v>
      </c>
      <c r="AW4">
        <v>0.53597099999999998</v>
      </c>
      <c r="AX4">
        <v>0.56522700000000003</v>
      </c>
      <c r="AY4">
        <v>0.59539900000000001</v>
      </c>
      <c r="AZ4">
        <v>0.62667799999999996</v>
      </c>
      <c r="BA4">
        <v>0.65876599999999996</v>
      </c>
      <c r="BB4">
        <v>0.69106199999999995</v>
      </c>
      <c r="BC4">
        <v>0.72289400000000004</v>
      </c>
      <c r="BD4">
        <v>0.75350499999999998</v>
      </c>
      <c r="BE4">
        <v>0.78213999999999995</v>
      </c>
      <c r="BF4">
        <v>0.80861799999999995</v>
      </c>
      <c r="BG4">
        <v>0.83283300000000005</v>
      </c>
      <c r="BH4">
        <v>0.854742</v>
      </c>
      <c r="BI4">
        <v>0.87426400000000004</v>
      </c>
      <c r="BJ4">
        <v>0.89126099999999997</v>
      </c>
      <c r="BK4">
        <v>0.90561899999999995</v>
      </c>
      <c r="BL4">
        <v>0.91819300000000004</v>
      </c>
      <c r="BM4">
        <v>0.93070799999999998</v>
      </c>
      <c r="BN4">
        <v>0.94591400000000003</v>
      </c>
      <c r="BO4">
        <v>0.96741999999999995</v>
      </c>
      <c r="BP4">
        <v>0.99948800000000004</v>
      </c>
      <c r="BQ4">
        <v>1.045326</v>
      </c>
      <c r="BR4">
        <v>1.1075900000000001</v>
      </c>
      <c r="BS4">
        <v>1.187068</v>
      </c>
      <c r="BT4">
        <v>1.2828820000000001</v>
      </c>
      <c r="BU4">
        <v>1.393057</v>
      </c>
      <c r="BV4">
        <v>1.5162420000000001</v>
      </c>
      <c r="BW4">
        <v>1.6501809999999999</v>
      </c>
      <c r="BX4">
        <v>1.7971539999999999</v>
      </c>
      <c r="BY4">
        <v>1.962917</v>
      </c>
      <c r="BZ4">
        <v>2.156898</v>
      </c>
      <c r="CA4">
        <v>2.3915600000000001</v>
      </c>
      <c r="CB4">
        <v>2.6820650000000001</v>
      </c>
      <c r="CC4">
        <v>3.036985</v>
      </c>
      <c r="CD4">
        <v>3.4572820000000002</v>
      </c>
      <c r="CE4">
        <v>3.93127</v>
      </c>
      <c r="CF4">
        <v>4.4291530000000003</v>
      </c>
      <c r="CG4">
        <v>4.9025080000000001</v>
      </c>
      <c r="CH4">
        <v>5.2905480000000003</v>
      </c>
      <c r="CI4">
        <v>5.527228</v>
      </c>
      <c r="CJ4">
        <v>5.5600779999999999</v>
      </c>
      <c r="CK4">
        <v>5.3599889999999997</v>
      </c>
      <c r="CL4">
        <v>4.9268000000000001</v>
      </c>
      <c r="CM4">
        <v>4.2926669999999998</v>
      </c>
      <c r="CN4">
        <v>3.5222609999999999</v>
      </c>
      <c r="CO4">
        <v>2.6791719999999999</v>
      </c>
      <c r="CP4">
        <v>1.8744810000000001</v>
      </c>
      <c r="CQ4">
        <v>1.123772</v>
      </c>
      <c r="CR4">
        <v>0.11175499999999999</v>
      </c>
      <c r="CS4">
        <v>0</v>
      </c>
      <c r="CT4">
        <v>0</v>
      </c>
      <c r="CU4">
        <v>0</v>
      </c>
      <c r="CV4">
        <v>0</v>
      </c>
      <c r="CW4">
        <v>0</v>
      </c>
      <c r="CX4">
        <v>0</v>
      </c>
      <c r="CY4">
        <v>0</v>
      </c>
      <c r="CZ4">
        <v>0</v>
      </c>
    </row>
    <row r="5" spans="1:104">
      <c r="A5" s="224"/>
      <c r="B5" s="50">
        <v>1.3</v>
      </c>
      <c r="C5" s="50" t="s">
        <v>114</v>
      </c>
      <c r="D5" s="55" t="s">
        <v>115</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1.4792E-2</v>
      </c>
      <c r="AJ5">
        <v>6.6078999999999999E-2</v>
      </c>
      <c r="AK5">
        <v>0.10011399999999999</v>
      </c>
      <c r="AL5">
        <v>0.13833200000000001</v>
      </c>
      <c r="AM5">
        <v>0.178287</v>
      </c>
      <c r="AN5">
        <v>0.214974</v>
      </c>
      <c r="AO5">
        <v>0.25262600000000002</v>
      </c>
      <c r="AP5">
        <v>0.288684</v>
      </c>
      <c r="AQ5">
        <v>0.32406099999999999</v>
      </c>
      <c r="AR5">
        <v>0.35846499999999998</v>
      </c>
      <c r="AS5">
        <v>0.39222600000000002</v>
      </c>
      <c r="AT5">
        <v>0.42588999999999999</v>
      </c>
      <c r="AU5">
        <v>0.46002999999999999</v>
      </c>
      <c r="AV5">
        <v>0.49531999999999998</v>
      </c>
      <c r="AW5">
        <v>0.532582</v>
      </c>
      <c r="AX5">
        <v>0.57219100000000001</v>
      </c>
      <c r="AY5">
        <v>0.61413099999999998</v>
      </c>
      <c r="AZ5">
        <v>0.65812599999999999</v>
      </c>
      <c r="BA5">
        <v>0.70324699999999996</v>
      </c>
      <c r="BB5">
        <v>0.74813499999999999</v>
      </c>
      <c r="BC5">
        <v>0.79129799999999995</v>
      </c>
      <c r="BD5">
        <v>0.831098</v>
      </c>
      <c r="BE5">
        <v>0.86594899999999997</v>
      </c>
      <c r="BF5">
        <v>0.89515199999999995</v>
      </c>
      <c r="BG5">
        <v>0.918408</v>
      </c>
      <c r="BH5">
        <v>0.93606500000000004</v>
      </c>
      <c r="BI5">
        <v>0.94904699999999997</v>
      </c>
      <c r="BJ5">
        <v>0.95872500000000005</v>
      </c>
      <c r="BK5">
        <v>0.96686899999999998</v>
      </c>
      <c r="BL5">
        <v>0.97596499999999997</v>
      </c>
      <c r="BM5">
        <v>0.98889899999999997</v>
      </c>
      <c r="BN5">
        <v>1.008983</v>
      </c>
      <c r="BO5">
        <v>1.040068</v>
      </c>
      <c r="BP5">
        <v>1.0868370000000001</v>
      </c>
      <c r="BQ5">
        <v>1.1530579999999999</v>
      </c>
      <c r="BR5">
        <v>1.243104</v>
      </c>
      <c r="BS5">
        <v>1.360439</v>
      </c>
      <c r="BT5">
        <v>1.5076560000000001</v>
      </c>
      <c r="BU5">
        <v>1.6864269999999999</v>
      </c>
      <c r="BV5">
        <v>1.8988929999999999</v>
      </c>
      <c r="BW5">
        <v>2.1424289999999999</v>
      </c>
      <c r="BX5">
        <v>2.41601</v>
      </c>
      <c r="BY5">
        <v>2.7170030000000001</v>
      </c>
      <c r="BZ5">
        <v>3.040924</v>
      </c>
      <c r="CA5">
        <v>3.3812890000000002</v>
      </c>
      <c r="CB5">
        <v>3.7306759999999999</v>
      </c>
      <c r="CC5">
        <v>4.0741189999999996</v>
      </c>
      <c r="CD5">
        <v>4.3949670000000003</v>
      </c>
      <c r="CE5">
        <v>4.6720110000000004</v>
      </c>
      <c r="CF5">
        <v>4.8779709999999996</v>
      </c>
      <c r="CG5">
        <v>4.9822499999999996</v>
      </c>
      <c r="CH5">
        <v>4.9560529999999998</v>
      </c>
      <c r="CI5">
        <v>4.780551</v>
      </c>
      <c r="CJ5">
        <v>4.454879</v>
      </c>
      <c r="CK5">
        <v>3.9942310000000001</v>
      </c>
      <c r="CL5">
        <v>3.430806</v>
      </c>
      <c r="CM5">
        <v>2.8065370000000001</v>
      </c>
      <c r="CN5">
        <v>2.1779389999999998</v>
      </c>
      <c r="CO5">
        <v>1.567453</v>
      </c>
      <c r="CP5">
        <v>1.0498510000000001</v>
      </c>
      <c r="CQ5">
        <v>0.67901</v>
      </c>
      <c r="CR5">
        <v>7.1813000000000002E-2</v>
      </c>
      <c r="CS5">
        <v>0</v>
      </c>
      <c r="CT5">
        <v>0</v>
      </c>
      <c r="CU5">
        <v>0</v>
      </c>
      <c r="CV5">
        <v>0</v>
      </c>
      <c r="CW5">
        <v>0</v>
      </c>
      <c r="CX5">
        <v>0</v>
      </c>
      <c r="CY5">
        <v>0</v>
      </c>
      <c r="CZ5">
        <v>0</v>
      </c>
    </row>
    <row r="6" spans="1:104">
      <c r="A6" s="224"/>
      <c r="B6" s="50">
        <v>1.4</v>
      </c>
      <c r="C6" s="50" t="s">
        <v>116</v>
      </c>
      <c r="D6" s="55" t="s">
        <v>117</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1.6081999999999999E-2</v>
      </c>
      <c r="AI6">
        <v>6.0116999999999997E-2</v>
      </c>
      <c r="AJ6">
        <v>9.5016000000000003E-2</v>
      </c>
      <c r="AK6">
        <v>0.12970599999999999</v>
      </c>
      <c r="AL6">
        <v>0.16512099999999999</v>
      </c>
      <c r="AM6">
        <v>0.20304900000000001</v>
      </c>
      <c r="AN6">
        <v>0.243423</v>
      </c>
      <c r="AO6">
        <v>0.28482200000000002</v>
      </c>
      <c r="AP6">
        <v>0.32722699999999999</v>
      </c>
      <c r="AQ6">
        <v>0.37028299999999997</v>
      </c>
      <c r="AR6">
        <v>0.41344500000000001</v>
      </c>
      <c r="AS6">
        <v>0.45671800000000001</v>
      </c>
      <c r="AT6">
        <v>0.50046299999999999</v>
      </c>
      <c r="AU6">
        <v>0.545238</v>
      </c>
      <c r="AV6">
        <v>0.59182500000000005</v>
      </c>
      <c r="AW6">
        <v>0.64126399999999995</v>
      </c>
      <c r="AX6">
        <v>0.69399999999999995</v>
      </c>
      <c r="AY6">
        <v>0.749915</v>
      </c>
      <c r="AZ6">
        <v>0.80852400000000002</v>
      </c>
      <c r="BA6">
        <v>0.86846599999999996</v>
      </c>
      <c r="BB6">
        <v>0.92781400000000003</v>
      </c>
      <c r="BC6">
        <v>0.98449900000000001</v>
      </c>
      <c r="BD6">
        <v>1.0363290000000001</v>
      </c>
      <c r="BE6">
        <v>1.081237</v>
      </c>
      <c r="BF6">
        <v>1.1183339999999999</v>
      </c>
      <c r="BG6">
        <v>1.1471910000000001</v>
      </c>
      <c r="BH6">
        <v>1.1681029999999999</v>
      </c>
      <c r="BI6">
        <v>1.181997</v>
      </c>
      <c r="BJ6">
        <v>1.190329</v>
      </c>
      <c r="BK6">
        <v>1.1952149999999999</v>
      </c>
      <c r="BL6">
        <v>1.1997910000000001</v>
      </c>
      <c r="BM6">
        <v>1.2078990000000001</v>
      </c>
      <c r="BN6">
        <v>1.2239359999999999</v>
      </c>
      <c r="BO6">
        <v>1.252734</v>
      </c>
      <c r="BP6">
        <v>1.2996220000000001</v>
      </c>
      <c r="BQ6">
        <v>1.368438</v>
      </c>
      <c r="BR6">
        <v>1.4629399999999999</v>
      </c>
      <c r="BS6">
        <v>1.585172</v>
      </c>
      <c r="BT6">
        <v>1.7354290000000001</v>
      </c>
      <c r="BU6">
        <v>1.912296</v>
      </c>
      <c r="BV6">
        <v>2.1141209999999999</v>
      </c>
      <c r="BW6">
        <v>2.334425</v>
      </c>
      <c r="BX6">
        <v>2.5688680000000002</v>
      </c>
      <c r="BY6">
        <v>2.8125650000000002</v>
      </c>
      <c r="BZ6">
        <v>3.060397</v>
      </c>
      <c r="CA6">
        <v>3.307296</v>
      </c>
      <c r="CB6">
        <v>3.5491259999999998</v>
      </c>
      <c r="CC6">
        <v>3.7780290000000001</v>
      </c>
      <c r="CD6">
        <v>3.9857990000000001</v>
      </c>
      <c r="CE6">
        <v>4.1606129999999997</v>
      </c>
      <c r="CF6">
        <v>4.28505</v>
      </c>
      <c r="CG6">
        <v>4.3371930000000001</v>
      </c>
      <c r="CH6">
        <v>4.294009</v>
      </c>
      <c r="CI6">
        <v>4.1384160000000003</v>
      </c>
      <c r="CJ6">
        <v>3.8660709999999998</v>
      </c>
      <c r="CK6">
        <v>3.4846569999999999</v>
      </c>
      <c r="CL6">
        <v>3.015663</v>
      </c>
      <c r="CM6">
        <v>2.4902150000000001</v>
      </c>
      <c r="CN6">
        <v>1.9532670000000001</v>
      </c>
      <c r="CO6">
        <v>1.4281619999999999</v>
      </c>
      <c r="CP6">
        <v>0.95122399999999996</v>
      </c>
      <c r="CQ6">
        <v>0.54857500000000003</v>
      </c>
      <c r="CR6">
        <v>9.2246999999999996E-2</v>
      </c>
      <c r="CS6">
        <v>0</v>
      </c>
      <c r="CT6">
        <v>0</v>
      </c>
      <c r="CU6">
        <v>0</v>
      </c>
      <c r="CV6">
        <v>0</v>
      </c>
      <c r="CW6">
        <v>0</v>
      </c>
      <c r="CX6">
        <v>0</v>
      </c>
      <c r="CY6">
        <v>0</v>
      </c>
      <c r="CZ6">
        <v>0</v>
      </c>
    </row>
    <row r="7" spans="1:104">
      <c r="A7" s="224"/>
      <c r="B7" s="50">
        <v>1.5</v>
      </c>
      <c r="C7" s="50" t="s">
        <v>118</v>
      </c>
      <c r="D7" s="55" t="s">
        <v>119</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3.1033999999999999E-2</v>
      </c>
      <c r="AI7">
        <v>7.8107999999999997E-2</v>
      </c>
      <c r="AJ7">
        <v>0.103795</v>
      </c>
      <c r="AK7">
        <v>0.14261599999999999</v>
      </c>
      <c r="AL7">
        <v>0.18068400000000001</v>
      </c>
      <c r="AM7">
        <v>0.22121299999999999</v>
      </c>
      <c r="AN7">
        <v>0.26404499999999997</v>
      </c>
      <c r="AO7">
        <v>0.307722</v>
      </c>
      <c r="AP7">
        <v>0.35217900000000002</v>
      </c>
      <c r="AQ7">
        <v>0.39707900000000002</v>
      </c>
      <c r="AR7">
        <v>0.44193199999999999</v>
      </c>
      <c r="AS7">
        <v>0.48687599999999998</v>
      </c>
      <c r="AT7">
        <v>0.53245399999999998</v>
      </c>
      <c r="AU7">
        <v>0.57942099999999996</v>
      </c>
      <c r="AV7">
        <v>0.62872399999999995</v>
      </c>
      <c r="AW7">
        <v>0.68148299999999995</v>
      </c>
      <c r="AX7">
        <v>0.73802699999999999</v>
      </c>
      <c r="AY7">
        <v>0.79793499999999995</v>
      </c>
      <c r="AZ7">
        <v>0.86027399999999998</v>
      </c>
      <c r="BA7">
        <v>0.92310599999999998</v>
      </c>
      <c r="BB7">
        <v>0.98389499999999996</v>
      </c>
      <c r="BC7">
        <v>1.04009</v>
      </c>
      <c r="BD7">
        <v>1.089302</v>
      </c>
      <c r="BE7">
        <v>1.1297269999999999</v>
      </c>
      <c r="BF7">
        <v>1.1611260000000001</v>
      </c>
      <c r="BG7">
        <v>1.1840520000000001</v>
      </c>
      <c r="BH7">
        <v>1.199824</v>
      </c>
      <c r="BI7">
        <v>1.210113</v>
      </c>
      <c r="BJ7">
        <v>1.2166189999999999</v>
      </c>
      <c r="BK7">
        <v>1.2210589999999999</v>
      </c>
      <c r="BL7">
        <v>1.225528</v>
      </c>
      <c r="BM7">
        <v>1.2324569999999999</v>
      </c>
      <c r="BN7">
        <v>1.2448570000000001</v>
      </c>
      <c r="BO7">
        <v>1.266508</v>
      </c>
      <c r="BP7">
        <v>1.302109</v>
      </c>
      <c r="BQ7">
        <v>1.3557630000000001</v>
      </c>
      <c r="BR7">
        <v>1.4320619999999999</v>
      </c>
      <c r="BS7">
        <v>1.5349219999999999</v>
      </c>
      <c r="BT7">
        <v>1.667646</v>
      </c>
      <c r="BU7">
        <v>1.8328070000000001</v>
      </c>
      <c r="BV7">
        <v>2.0332940000000002</v>
      </c>
      <c r="BW7">
        <v>2.2667630000000001</v>
      </c>
      <c r="BX7">
        <v>2.5310809999999999</v>
      </c>
      <c r="BY7">
        <v>2.8210109999999999</v>
      </c>
      <c r="BZ7">
        <v>3.1278649999999999</v>
      </c>
      <c r="CA7">
        <v>3.439632</v>
      </c>
      <c r="CB7">
        <v>3.7425130000000002</v>
      </c>
      <c r="CC7">
        <v>4.0168559999999998</v>
      </c>
      <c r="CD7">
        <v>4.2443860000000004</v>
      </c>
      <c r="CE7">
        <v>4.406345</v>
      </c>
      <c r="CF7">
        <v>4.4829480000000004</v>
      </c>
      <c r="CG7">
        <v>4.4557130000000003</v>
      </c>
      <c r="CH7">
        <v>4.3103470000000002</v>
      </c>
      <c r="CI7">
        <v>4.0433500000000002</v>
      </c>
      <c r="CJ7">
        <v>3.6660189999999999</v>
      </c>
      <c r="CK7">
        <v>3.2001970000000002</v>
      </c>
      <c r="CL7">
        <v>2.6787299999999998</v>
      </c>
      <c r="CM7">
        <v>2.1388189999999998</v>
      </c>
      <c r="CN7">
        <v>1.622822</v>
      </c>
      <c r="CO7">
        <v>1.1492770000000001</v>
      </c>
      <c r="CP7">
        <v>0.76290500000000006</v>
      </c>
      <c r="CQ7">
        <v>0.490898</v>
      </c>
      <c r="CR7">
        <v>8.9056999999999997E-2</v>
      </c>
      <c r="CS7">
        <v>0</v>
      </c>
      <c r="CT7">
        <v>0</v>
      </c>
      <c r="CU7">
        <v>0</v>
      </c>
      <c r="CV7">
        <v>0</v>
      </c>
      <c r="CW7">
        <v>0</v>
      </c>
      <c r="CX7">
        <v>0</v>
      </c>
      <c r="CY7">
        <v>0</v>
      </c>
      <c r="CZ7">
        <v>0</v>
      </c>
    </row>
    <row r="8" spans="1:104">
      <c r="A8" s="224"/>
      <c r="B8" s="50">
        <v>1.6</v>
      </c>
      <c r="C8" s="50" t="s">
        <v>120</v>
      </c>
      <c r="D8" s="55" t="s">
        <v>121</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4.1855999999999997E-2</v>
      </c>
      <c r="AL8">
        <v>9.3264E-2</v>
      </c>
      <c r="AM8">
        <v>0.12612400000000001</v>
      </c>
      <c r="AN8">
        <v>0.162746</v>
      </c>
      <c r="AO8">
        <v>0.19131400000000001</v>
      </c>
      <c r="AP8">
        <v>0.219832</v>
      </c>
      <c r="AQ8">
        <v>0.246364</v>
      </c>
      <c r="AR8">
        <v>0.27227499999999999</v>
      </c>
      <c r="AS8">
        <v>0.29865000000000003</v>
      </c>
      <c r="AT8">
        <v>0.32650800000000002</v>
      </c>
      <c r="AU8">
        <v>0.356823</v>
      </c>
      <c r="AV8">
        <v>0.39034400000000002</v>
      </c>
      <c r="AW8">
        <v>0.42774600000000002</v>
      </c>
      <c r="AX8">
        <v>0.46908499999999997</v>
      </c>
      <c r="AY8">
        <v>0.51390899999999995</v>
      </c>
      <c r="AZ8">
        <v>0.56148600000000004</v>
      </c>
      <c r="BA8">
        <v>0.61039900000000002</v>
      </c>
      <c r="BB8">
        <v>0.65877600000000003</v>
      </c>
      <c r="BC8">
        <v>0.70461600000000002</v>
      </c>
      <c r="BD8">
        <v>0.74580000000000002</v>
      </c>
      <c r="BE8">
        <v>0.78035600000000005</v>
      </c>
      <c r="BF8">
        <v>0.80735199999999996</v>
      </c>
      <c r="BG8">
        <v>0.82642000000000004</v>
      </c>
      <c r="BH8">
        <v>0.83805799999999997</v>
      </c>
      <c r="BI8">
        <v>0.84357300000000002</v>
      </c>
      <c r="BJ8">
        <v>0.84492400000000001</v>
      </c>
      <c r="BK8">
        <v>0.84472199999999997</v>
      </c>
      <c r="BL8">
        <v>0.84611000000000003</v>
      </c>
      <c r="BM8">
        <v>0.85236500000000004</v>
      </c>
      <c r="BN8">
        <v>0.866452</v>
      </c>
      <c r="BO8">
        <v>0.89059100000000002</v>
      </c>
      <c r="BP8">
        <v>0.92595300000000003</v>
      </c>
      <c r="BQ8">
        <v>0.97097199999999995</v>
      </c>
      <c r="BR8">
        <v>1.0227189999999999</v>
      </c>
      <c r="BS8">
        <v>1.076721</v>
      </c>
      <c r="BT8">
        <v>1.128544</v>
      </c>
      <c r="BU8">
        <v>1.1756899999999999</v>
      </c>
      <c r="BV8">
        <v>1.220013</v>
      </c>
      <c r="BW8">
        <v>1.2692760000000001</v>
      </c>
      <c r="BX8">
        <v>1.339683</v>
      </c>
      <c r="BY8">
        <v>1.4542170000000001</v>
      </c>
      <c r="BZ8">
        <v>1.6402429999999999</v>
      </c>
      <c r="CA8">
        <v>1.9254469999999999</v>
      </c>
      <c r="CB8">
        <v>2.3343739999999999</v>
      </c>
      <c r="CC8">
        <v>2.872976</v>
      </c>
      <c r="CD8">
        <v>3.5277729999999998</v>
      </c>
      <c r="CE8">
        <v>4.2629299999999999</v>
      </c>
      <c r="CF8">
        <v>5.0165160000000002</v>
      </c>
      <c r="CG8">
        <v>5.7050859999999997</v>
      </c>
      <c r="CH8">
        <v>6.2373859999999999</v>
      </c>
      <c r="CI8">
        <v>6.5262440000000002</v>
      </c>
      <c r="CJ8">
        <v>6.5144529999999996</v>
      </c>
      <c r="CK8">
        <v>6.1836260000000003</v>
      </c>
      <c r="CL8">
        <v>5.5576319999999999</v>
      </c>
      <c r="CM8">
        <v>4.7033750000000003</v>
      </c>
      <c r="CN8">
        <v>3.7122769999999998</v>
      </c>
      <c r="CO8">
        <v>2.6933829999999999</v>
      </c>
      <c r="CP8">
        <v>1.6779230000000001</v>
      </c>
      <c r="CQ8">
        <v>0.62786600000000004</v>
      </c>
      <c r="CR8">
        <v>3.7858999999999997E-2</v>
      </c>
      <c r="CS8">
        <v>0</v>
      </c>
      <c r="CT8">
        <v>0</v>
      </c>
      <c r="CU8">
        <v>0</v>
      </c>
      <c r="CV8">
        <v>0</v>
      </c>
      <c r="CW8">
        <v>0</v>
      </c>
      <c r="CX8">
        <v>0</v>
      </c>
      <c r="CY8">
        <v>0</v>
      </c>
      <c r="CZ8">
        <v>0</v>
      </c>
    </row>
    <row r="9" spans="1:104" s="54" customFormat="1">
      <c r="A9" s="224"/>
      <c r="B9" s="52">
        <v>1.7</v>
      </c>
      <c r="C9" s="52" t="s">
        <v>122</v>
      </c>
      <c r="D9" s="57" t="s">
        <v>123</v>
      </c>
      <c r="E9" s="54">
        <v>0</v>
      </c>
      <c r="F9" s="54">
        <v>0</v>
      </c>
      <c r="G9" s="54">
        <v>0</v>
      </c>
      <c r="H9" s="54">
        <v>0</v>
      </c>
      <c r="I9" s="54">
        <v>0</v>
      </c>
      <c r="J9" s="54">
        <v>0</v>
      </c>
      <c r="K9" s="54">
        <v>0</v>
      </c>
      <c r="L9" s="54">
        <v>0</v>
      </c>
      <c r="M9" s="54">
        <v>0</v>
      </c>
      <c r="N9" s="54">
        <v>0</v>
      </c>
      <c r="O9" s="54">
        <v>0</v>
      </c>
      <c r="P9" s="54">
        <v>0</v>
      </c>
      <c r="Q9" s="54">
        <v>0</v>
      </c>
      <c r="R9" s="54">
        <v>0</v>
      </c>
      <c r="S9" s="54">
        <v>0</v>
      </c>
      <c r="T9" s="54">
        <v>0</v>
      </c>
      <c r="U9" s="54">
        <v>0</v>
      </c>
      <c r="V9" s="54">
        <v>0</v>
      </c>
      <c r="W9" s="54">
        <v>0</v>
      </c>
      <c r="X9" s="54">
        <v>0</v>
      </c>
      <c r="Y9" s="54">
        <v>0</v>
      </c>
      <c r="Z9" s="54">
        <v>0</v>
      </c>
      <c r="AA9" s="54">
        <v>0</v>
      </c>
      <c r="AB9" s="54">
        <v>0</v>
      </c>
      <c r="AC9" s="54">
        <v>0</v>
      </c>
      <c r="AD9" s="54">
        <v>0</v>
      </c>
      <c r="AE9" s="54">
        <v>0</v>
      </c>
      <c r="AF9" s="54">
        <v>0</v>
      </c>
      <c r="AG9" s="54">
        <v>0</v>
      </c>
      <c r="AH9" s="54">
        <v>0</v>
      </c>
      <c r="AI9" s="54">
        <v>0</v>
      </c>
      <c r="AJ9" s="54">
        <v>8.1530000000000005E-3</v>
      </c>
      <c r="AK9" s="54">
        <v>6.5271999999999997E-2</v>
      </c>
      <c r="AL9" s="54">
        <v>0.110136</v>
      </c>
      <c r="AM9" s="54">
        <v>0.15651999999999999</v>
      </c>
      <c r="AN9" s="54">
        <v>0.19256799999999999</v>
      </c>
      <c r="AO9" s="54">
        <v>0.228598</v>
      </c>
      <c r="AP9" s="54">
        <v>0.25992100000000001</v>
      </c>
      <c r="AQ9" s="54">
        <v>0.28938799999999998</v>
      </c>
      <c r="AR9" s="54">
        <v>0.31766899999999998</v>
      </c>
      <c r="AS9" s="54">
        <v>0.34612999999999999</v>
      </c>
      <c r="AT9" s="54">
        <v>0.37612600000000002</v>
      </c>
      <c r="AU9" s="54">
        <v>0.40869699999999998</v>
      </c>
      <c r="AV9" s="54">
        <v>0.44464700000000001</v>
      </c>
      <c r="AW9" s="54">
        <v>0.48459600000000003</v>
      </c>
      <c r="AX9" s="54">
        <v>0.52846199999999999</v>
      </c>
      <c r="AY9" s="54">
        <v>0.57561300000000004</v>
      </c>
      <c r="AZ9" s="54">
        <v>0.62511899999999998</v>
      </c>
      <c r="BA9" s="54">
        <v>0.67536099999999999</v>
      </c>
      <c r="BB9" s="54">
        <v>0.724333</v>
      </c>
      <c r="BC9" s="54">
        <v>0.77002800000000005</v>
      </c>
      <c r="BD9" s="54">
        <v>0.81048900000000001</v>
      </c>
      <c r="BE9" s="54">
        <v>0.84407900000000002</v>
      </c>
      <c r="BF9" s="54">
        <v>0.87029299999999998</v>
      </c>
      <c r="BG9" s="54">
        <v>0.889185</v>
      </c>
      <c r="BH9" s="54">
        <v>0.90150799999999998</v>
      </c>
      <c r="BI9" s="54">
        <v>0.90851199999999999</v>
      </c>
      <c r="BJ9" s="54">
        <v>0.91173000000000004</v>
      </c>
      <c r="BK9" s="54">
        <v>0.91297499999999998</v>
      </c>
      <c r="BL9" s="54">
        <v>0.91443399999999997</v>
      </c>
      <c r="BM9" s="54">
        <v>0.918489</v>
      </c>
      <c r="BN9" s="54">
        <v>0.92766999999999999</v>
      </c>
      <c r="BO9" s="54">
        <v>0.94461300000000004</v>
      </c>
      <c r="BP9" s="54">
        <v>0.97203600000000001</v>
      </c>
      <c r="BQ9" s="54">
        <v>1.0115099999999999</v>
      </c>
      <c r="BR9" s="54">
        <v>1.0644229999999999</v>
      </c>
      <c r="BS9" s="54">
        <v>1.1314519999999999</v>
      </c>
      <c r="BT9" s="54">
        <v>1.2131970000000001</v>
      </c>
      <c r="BU9" s="54">
        <v>1.3109200000000001</v>
      </c>
      <c r="BV9" s="54">
        <v>1.428148</v>
      </c>
      <c r="BW9" s="54">
        <v>1.5686709999999999</v>
      </c>
      <c r="BX9" s="54">
        <v>1.7402409999999999</v>
      </c>
      <c r="BY9" s="54">
        <v>1.9523550000000001</v>
      </c>
      <c r="BZ9" s="54">
        <v>2.2150099999999999</v>
      </c>
      <c r="CA9" s="54">
        <v>2.536921</v>
      </c>
      <c r="CB9" s="54">
        <v>2.9248959999999999</v>
      </c>
      <c r="CC9" s="54">
        <v>3.373453</v>
      </c>
      <c r="CD9" s="54">
        <v>3.8681540000000001</v>
      </c>
      <c r="CE9" s="54">
        <v>4.3827559999999997</v>
      </c>
      <c r="CF9" s="54">
        <v>4.8761809999999999</v>
      </c>
      <c r="CG9" s="54">
        <v>5.29521</v>
      </c>
      <c r="CH9" s="54">
        <v>5.5824239999999996</v>
      </c>
      <c r="CI9" s="54">
        <v>5.6844000000000001</v>
      </c>
      <c r="CJ9" s="54">
        <v>5.568435</v>
      </c>
      <c r="CK9" s="54">
        <v>5.2269810000000003</v>
      </c>
      <c r="CL9" s="54">
        <v>4.6805000000000003</v>
      </c>
      <c r="CM9" s="54">
        <v>3.9769060000000001</v>
      </c>
      <c r="CN9" s="54">
        <v>3.1826129999999999</v>
      </c>
      <c r="CO9" s="54">
        <v>2.3678870000000001</v>
      </c>
      <c r="CP9" s="54">
        <v>1.5984119999999999</v>
      </c>
      <c r="CQ9" s="54">
        <v>0.84757099999999996</v>
      </c>
      <c r="CR9" s="54">
        <v>7.7024999999999996E-2</v>
      </c>
      <c r="CS9" s="54">
        <v>0</v>
      </c>
      <c r="CT9" s="54">
        <v>0</v>
      </c>
      <c r="CU9" s="54">
        <v>0</v>
      </c>
      <c r="CV9" s="54">
        <v>0</v>
      </c>
      <c r="CW9" s="54">
        <v>0</v>
      </c>
      <c r="CX9" s="54">
        <v>0</v>
      </c>
      <c r="CY9" s="54">
        <v>0</v>
      </c>
      <c r="CZ9" s="54">
        <v>0</v>
      </c>
    </row>
    <row r="10" spans="1:104" ht="15.75" customHeight="1">
      <c r="A10" s="227" t="s">
        <v>124</v>
      </c>
      <c r="B10" s="50">
        <v>2.1</v>
      </c>
      <c r="C10" s="50" t="s">
        <v>110</v>
      </c>
      <c r="D10" s="55" t="s">
        <v>125</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5.5215E-2</v>
      </c>
      <c r="AH10">
        <v>0.109629</v>
      </c>
      <c r="AI10">
        <v>0.19947699999999999</v>
      </c>
      <c r="AJ10">
        <v>0.28063700000000003</v>
      </c>
      <c r="AK10">
        <v>0.379025</v>
      </c>
      <c r="AL10">
        <v>0.48271900000000001</v>
      </c>
      <c r="AM10">
        <v>0.59178600000000003</v>
      </c>
      <c r="AN10">
        <v>0.70418599999999998</v>
      </c>
      <c r="AO10">
        <v>0.81728900000000004</v>
      </c>
      <c r="AP10">
        <v>0.92898999999999998</v>
      </c>
      <c r="AQ10">
        <v>1.037836</v>
      </c>
      <c r="AR10">
        <v>1.141753</v>
      </c>
      <c r="AS10">
        <v>1.2405889999999999</v>
      </c>
      <c r="AT10">
        <v>1.3354410000000001</v>
      </c>
      <c r="AU10">
        <v>1.428194</v>
      </c>
      <c r="AV10">
        <v>1.5214259999999999</v>
      </c>
      <c r="AW10">
        <v>1.618112</v>
      </c>
      <c r="AX10">
        <v>1.7194990000000001</v>
      </c>
      <c r="AY10">
        <v>1.824951</v>
      </c>
      <c r="AZ10">
        <v>1.932293</v>
      </c>
      <c r="BA10">
        <v>2.0369959999999998</v>
      </c>
      <c r="BB10">
        <v>2.1331259999999999</v>
      </c>
      <c r="BC10">
        <v>2.214674</v>
      </c>
      <c r="BD10">
        <v>2.276278</v>
      </c>
      <c r="BE10">
        <v>2.3145030000000002</v>
      </c>
      <c r="BF10">
        <v>2.3291550000000001</v>
      </c>
      <c r="BG10">
        <v>2.322225</v>
      </c>
      <c r="BH10">
        <v>2.2975409999999998</v>
      </c>
      <c r="BI10">
        <v>2.2596039999999999</v>
      </c>
      <c r="BJ10">
        <v>2.2125819999999998</v>
      </c>
      <c r="BK10">
        <v>2.160828</v>
      </c>
      <c r="BL10">
        <v>2.1074259999999998</v>
      </c>
      <c r="BM10">
        <v>2.05497</v>
      </c>
      <c r="BN10">
        <v>2.0056850000000002</v>
      </c>
      <c r="BO10">
        <v>1.9621139999999999</v>
      </c>
      <c r="BP10">
        <v>1.926865</v>
      </c>
      <c r="BQ10">
        <v>1.902828</v>
      </c>
      <c r="BR10">
        <v>1.891216</v>
      </c>
      <c r="BS10">
        <v>1.891643</v>
      </c>
      <c r="BT10">
        <v>1.901726</v>
      </c>
      <c r="BU10">
        <v>1.917532</v>
      </c>
      <c r="BV10">
        <v>1.934205</v>
      </c>
      <c r="BW10">
        <v>1.945867</v>
      </c>
      <c r="BX10">
        <v>1.947141</v>
      </c>
      <c r="BY10">
        <v>1.933187</v>
      </c>
      <c r="BZ10">
        <v>1.9003000000000001</v>
      </c>
      <c r="CA10">
        <v>1.846797</v>
      </c>
      <c r="CB10">
        <v>1.7738100000000001</v>
      </c>
      <c r="CC10">
        <v>1.6876800000000001</v>
      </c>
      <c r="CD10">
        <v>1.5979129999999999</v>
      </c>
      <c r="CE10">
        <v>1.5150030000000001</v>
      </c>
      <c r="CF10">
        <v>1.4483079999999999</v>
      </c>
      <c r="CG10">
        <v>1.403381</v>
      </c>
      <c r="CH10">
        <v>1.3806290000000001</v>
      </c>
      <c r="CI10">
        <v>1.3768720000000001</v>
      </c>
      <c r="CJ10">
        <v>1.385961</v>
      </c>
      <c r="CK10">
        <v>1.3997440000000001</v>
      </c>
      <c r="CL10">
        <v>1.4082699999999999</v>
      </c>
      <c r="CM10">
        <v>1.4010659999999999</v>
      </c>
      <c r="CN10">
        <v>1.368252</v>
      </c>
      <c r="CO10">
        <v>1.3012790000000001</v>
      </c>
      <c r="CP10">
        <v>1.1953480000000001</v>
      </c>
      <c r="CQ10">
        <v>1.050041</v>
      </c>
      <c r="CR10">
        <v>0.87242200000000003</v>
      </c>
      <c r="CS10">
        <v>0.66766499999999995</v>
      </c>
      <c r="CT10">
        <v>0.47045700000000001</v>
      </c>
      <c r="CU10">
        <v>0.25716299999999997</v>
      </c>
      <c r="CV10">
        <v>6.2676999999999997E-2</v>
      </c>
      <c r="CW10">
        <v>0</v>
      </c>
      <c r="CX10">
        <v>0</v>
      </c>
      <c r="CY10">
        <v>0</v>
      </c>
      <c r="CZ10">
        <v>0</v>
      </c>
    </row>
    <row r="11" spans="1:104">
      <c r="A11" s="227"/>
      <c r="B11" s="50">
        <v>2.2000000000000002</v>
      </c>
      <c r="C11" s="50" t="s">
        <v>126</v>
      </c>
      <c r="D11" s="55" t="s">
        <v>127</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4.4981E-2</v>
      </c>
      <c r="AH11">
        <v>9.3844999999999998E-2</v>
      </c>
      <c r="AI11">
        <v>0.17666499999999999</v>
      </c>
      <c r="AJ11">
        <v>0.250863</v>
      </c>
      <c r="AK11">
        <v>0.34101300000000001</v>
      </c>
      <c r="AL11">
        <v>0.43593999999999999</v>
      </c>
      <c r="AM11">
        <v>0.53575499999999998</v>
      </c>
      <c r="AN11">
        <v>0.638598</v>
      </c>
      <c r="AO11">
        <v>0.74207100000000004</v>
      </c>
      <c r="AP11">
        <v>0.84427300000000005</v>
      </c>
      <c r="AQ11">
        <v>0.943913</v>
      </c>
      <c r="AR11">
        <v>1.039153</v>
      </c>
      <c r="AS11">
        <v>1.129934</v>
      </c>
      <c r="AT11">
        <v>1.217363</v>
      </c>
      <c r="AU11">
        <v>1.3032870000000001</v>
      </c>
      <c r="AV11">
        <v>1.39019</v>
      </c>
      <c r="AW11">
        <v>1.4809110000000001</v>
      </c>
      <c r="AX11">
        <v>1.5766180000000001</v>
      </c>
      <c r="AY11">
        <v>1.676623</v>
      </c>
      <c r="AZ11">
        <v>1.7787010000000001</v>
      </c>
      <c r="BA11">
        <v>1.8783240000000001</v>
      </c>
      <c r="BB11">
        <v>1.969565</v>
      </c>
      <c r="BC11">
        <v>2.0463870000000002</v>
      </c>
      <c r="BD11">
        <v>2.1033680000000001</v>
      </c>
      <c r="BE11">
        <v>2.1369940000000001</v>
      </c>
      <c r="BF11">
        <v>2.146925</v>
      </c>
      <c r="BG11">
        <v>2.1350769999999999</v>
      </c>
      <c r="BH11">
        <v>2.1053709999999999</v>
      </c>
      <c r="BI11">
        <v>2.0626549999999999</v>
      </c>
      <c r="BJ11">
        <v>2.0117590000000001</v>
      </c>
      <c r="BK11">
        <v>1.9580789999999999</v>
      </c>
      <c r="BL11">
        <v>1.9060440000000001</v>
      </c>
      <c r="BM11">
        <v>1.859979</v>
      </c>
      <c r="BN11">
        <v>1.8238190000000001</v>
      </c>
      <c r="BO11">
        <v>1.801231</v>
      </c>
      <c r="BP11">
        <v>1.795264</v>
      </c>
      <c r="BQ11">
        <v>1.807634</v>
      </c>
      <c r="BR11">
        <v>1.8384069999999999</v>
      </c>
      <c r="BS11">
        <v>1.886258</v>
      </c>
      <c r="BT11">
        <v>1.9486190000000001</v>
      </c>
      <c r="BU11">
        <v>2.0219779999999998</v>
      </c>
      <c r="BV11">
        <v>2.1024259999999999</v>
      </c>
      <c r="BW11">
        <v>2.1834699999999998</v>
      </c>
      <c r="BX11">
        <v>2.2591480000000002</v>
      </c>
      <c r="BY11">
        <v>2.3227890000000002</v>
      </c>
      <c r="BZ11">
        <v>2.3675030000000001</v>
      </c>
      <c r="CA11">
        <v>2.3871229999999999</v>
      </c>
      <c r="CB11">
        <v>2.3773719999999998</v>
      </c>
      <c r="CC11">
        <v>2.3376969999999999</v>
      </c>
      <c r="CD11">
        <v>2.2714409999999998</v>
      </c>
      <c r="CE11">
        <v>2.1837559999999998</v>
      </c>
      <c r="CF11">
        <v>2.080203</v>
      </c>
      <c r="CG11">
        <v>1.965244</v>
      </c>
      <c r="CH11">
        <v>1.841359</v>
      </c>
      <c r="CI11">
        <v>1.711984</v>
      </c>
      <c r="CJ11">
        <v>1.5812649999999999</v>
      </c>
      <c r="CK11">
        <v>1.4524999999999999</v>
      </c>
      <c r="CL11">
        <v>1.3282769999999999</v>
      </c>
      <c r="CM11">
        <v>1.209419</v>
      </c>
      <c r="CN11">
        <v>1.0941590000000001</v>
      </c>
      <c r="CO11">
        <v>0.97840899999999997</v>
      </c>
      <c r="CP11">
        <v>0.85766500000000001</v>
      </c>
      <c r="CQ11">
        <v>0.72736400000000001</v>
      </c>
      <c r="CR11">
        <v>0.586009</v>
      </c>
      <c r="CS11">
        <v>0.43791999999999998</v>
      </c>
      <c r="CT11">
        <v>0.28978999999999999</v>
      </c>
      <c r="CU11">
        <v>0.13947200000000001</v>
      </c>
      <c r="CV11">
        <v>4.1803E-2</v>
      </c>
      <c r="CW11">
        <v>0</v>
      </c>
      <c r="CX11">
        <v>0</v>
      </c>
      <c r="CY11">
        <v>0</v>
      </c>
      <c r="CZ11">
        <v>0</v>
      </c>
    </row>
    <row r="12" spans="1:104">
      <c r="A12" s="227"/>
      <c r="B12" s="50">
        <v>2.2999999999999998</v>
      </c>
      <c r="C12" s="50" t="s">
        <v>128</v>
      </c>
      <c r="D12" s="55" t="s">
        <v>129</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4.9662999999999999E-2</v>
      </c>
      <c r="AH12">
        <v>9.8428000000000002E-2</v>
      </c>
      <c r="AI12">
        <v>0.17871999999999999</v>
      </c>
      <c r="AJ12">
        <v>0.25101699999999999</v>
      </c>
      <c r="AK12">
        <v>0.33857599999999999</v>
      </c>
      <c r="AL12">
        <v>0.43076500000000001</v>
      </c>
      <c r="AM12">
        <v>0.52770899999999998</v>
      </c>
      <c r="AN12">
        <v>0.62765000000000004</v>
      </c>
      <c r="AO12">
        <v>0.72830600000000001</v>
      </c>
      <c r="AP12">
        <v>0.82785399999999998</v>
      </c>
      <c r="AQ12">
        <v>0.92503999999999997</v>
      </c>
      <c r="AR12">
        <v>1.018025</v>
      </c>
      <c r="AS12">
        <v>1.106657</v>
      </c>
      <c r="AT12">
        <v>1.191872</v>
      </c>
      <c r="AU12">
        <v>1.2753030000000001</v>
      </c>
      <c r="AV12">
        <v>1.3592219999999999</v>
      </c>
      <c r="AW12">
        <v>1.446318</v>
      </c>
      <c r="AX12">
        <v>1.537811</v>
      </c>
      <c r="AY12">
        <v>1.6333120000000001</v>
      </c>
      <c r="AZ12">
        <v>1.731087</v>
      </c>
      <c r="BA12">
        <v>1.827277</v>
      </c>
      <c r="BB12">
        <v>1.9166939999999999</v>
      </c>
      <c r="BC12">
        <v>1.9939709999999999</v>
      </c>
      <c r="BD12">
        <v>2.054138</v>
      </c>
      <c r="BE12">
        <v>2.0937039999999998</v>
      </c>
      <c r="BF12">
        <v>2.111958</v>
      </c>
      <c r="BG12">
        <v>2.1100279999999998</v>
      </c>
      <c r="BH12">
        <v>2.0907480000000001</v>
      </c>
      <c r="BI12">
        <v>2.0578080000000001</v>
      </c>
      <c r="BJ12">
        <v>2.0150359999999998</v>
      </c>
      <c r="BK12">
        <v>1.9670650000000001</v>
      </c>
      <c r="BL12">
        <v>1.9181029999999999</v>
      </c>
      <c r="BM12">
        <v>1.872576</v>
      </c>
      <c r="BN12">
        <v>1.8347819999999999</v>
      </c>
      <c r="BO12">
        <v>1.8088690000000001</v>
      </c>
      <c r="BP12">
        <v>1.7984009999999999</v>
      </c>
      <c r="BQ12">
        <v>1.805812</v>
      </c>
      <c r="BR12">
        <v>1.8319719999999999</v>
      </c>
      <c r="BS12">
        <v>1.8765590000000001</v>
      </c>
      <c r="BT12">
        <v>1.938015</v>
      </c>
      <c r="BU12">
        <v>2.0137360000000002</v>
      </c>
      <c r="BV12">
        <v>2.1007069999999999</v>
      </c>
      <c r="BW12">
        <v>2.193333</v>
      </c>
      <c r="BX12">
        <v>2.286664</v>
      </c>
      <c r="BY12">
        <v>2.375035</v>
      </c>
      <c r="BZ12">
        <v>2.4522400000000002</v>
      </c>
      <c r="CA12">
        <v>2.512025</v>
      </c>
      <c r="CB12">
        <v>2.5489000000000002</v>
      </c>
      <c r="CC12">
        <v>2.5587029999999999</v>
      </c>
      <c r="CD12">
        <v>2.5398869999999998</v>
      </c>
      <c r="CE12">
        <v>2.49186</v>
      </c>
      <c r="CF12">
        <v>2.4141270000000001</v>
      </c>
      <c r="CG12">
        <v>2.305809</v>
      </c>
      <c r="CH12">
        <v>2.1655250000000001</v>
      </c>
      <c r="CI12">
        <v>1.994877</v>
      </c>
      <c r="CJ12">
        <v>1.7989109999999999</v>
      </c>
      <c r="CK12">
        <v>1.5840959999999999</v>
      </c>
      <c r="CL12">
        <v>1.3592109999999999</v>
      </c>
      <c r="CM12">
        <v>1.134031</v>
      </c>
      <c r="CN12">
        <v>0.91721699999999995</v>
      </c>
      <c r="CO12">
        <v>0.71693499999999999</v>
      </c>
      <c r="CP12">
        <v>0.53905899999999995</v>
      </c>
      <c r="CQ12">
        <v>0.38464999999999999</v>
      </c>
      <c r="CR12">
        <v>0.25831799999999999</v>
      </c>
      <c r="CS12">
        <v>0.109068</v>
      </c>
      <c r="CT12">
        <v>3.8224000000000001E-2</v>
      </c>
      <c r="CU12">
        <v>0</v>
      </c>
      <c r="CV12">
        <v>0</v>
      </c>
      <c r="CW12">
        <v>0</v>
      </c>
      <c r="CX12">
        <v>0</v>
      </c>
      <c r="CY12">
        <v>0</v>
      </c>
      <c r="CZ12">
        <v>0</v>
      </c>
    </row>
    <row r="13" spans="1:104">
      <c r="A13" s="227"/>
      <c r="B13" s="50">
        <v>2.4</v>
      </c>
      <c r="C13" s="50" t="s">
        <v>130</v>
      </c>
      <c r="D13" s="55" t="s">
        <v>131</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5.0888999999999997E-2</v>
      </c>
      <c r="AH13">
        <v>9.1992000000000004E-2</v>
      </c>
      <c r="AI13">
        <v>0.155055</v>
      </c>
      <c r="AJ13">
        <v>0.21218200000000001</v>
      </c>
      <c r="AK13">
        <v>0.280524</v>
      </c>
      <c r="AL13">
        <v>0.351995</v>
      </c>
      <c r="AM13">
        <v>0.42663699999999999</v>
      </c>
      <c r="AN13">
        <v>0.50308299999999995</v>
      </c>
      <c r="AO13">
        <v>0.579592</v>
      </c>
      <c r="AP13">
        <v>0.65479900000000002</v>
      </c>
      <c r="AQ13">
        <v>0.7278</v>
      </c>
      <c r="AR13">
        <v>0.79730900000000005</v>
      </c>
      <c r="AS13">
        <v>0.86336999999999997</v>
      </c>
      <c r="AT13">
        <v>0.92691199999999996</v>
      </c>
      <c r="AU13">
        <v>0.98946599999999996</v>
      </c>
      <c r="AV13">
        <v>1.053112</v>
      </c>
      <c r="AW13">
        <v>1.120333</v>
      </c>
      <c r="AX13">
        <v>1.1925650000000001</v>
      </c>
      <c r="AY13">
        <v>1.2700480000000001</v>
      </c>
      <c r="AZ13">
        <v>1.3520559999999999</v>
      </c>
      <c r="BA13">
        <v>1.4362440000000001</v>
      </c>
      <c r="BB13">
        <v>1.5191730000000001</v>
      </c>
      <c r="BC13">
        <v>1.5970930000000001</v>
      </c>
      <c r="BD13">
        <v>1.6661589999999999</v>
      </c>
      <c r="BE13">
        <v>1.7230179999999999</v>
      </c>
      <c r="BF13">
        <v>1.7662770000000001</v>
      </c>
      <c r="BG13">
        <v>1.7955369999999999</v>
      </c>
      <c r="BH13">
        <v>1.811593</v>
      </c>
      <c r="BI13">
        <v>1.8160499999999999</v>
      </c>
      <c r="BJ13">
        <v>1.810921</v>
      </c>
      <c r="BK13">
        <v>1.7988690000000001</v>
      </c>
      <c r="BL13">
        <v>1.7830410000000001</v>
      </c>
      <c r="BM13">
        <v>1.7668079999999999</v>
      </c>
      <c r="BN13">
        <v>1.753628</v>
      </c>
      <c r="BO13">
        <v>1.7472399999999999</v>
      </c>
      <c r="BP13">
        <v>1.7516890000000001</v>
      </c>
      <c r="BQ13">
        <v>1.7708630000000001</v>
      </c>
      <c r="BR13">
        <v>1.808665</v>
      </c>
      <c r="BS13">
        <v>1.868452</v>
      </c>
      <c r="BT13">
        <v>1.952634</v>
      </c>
      <c r="BU13">
        <v>2.0623659999999999</v>
      </c>
      <c r="BV13">
        <v>2.1979150000000001</v>
      </c>
      <c r="BW13">
        <v>2.3542429999999999</v>
      </c>
      <c r="BX13">
        <v>2.524718</v>
      </c>
      <c r="BY13">
        <v>2.699125</v>
      </c>
      <c r="BZ13">
        <v>2.8642310000000002</v>
      </c>
      <c r="CA13">
        <v>3.005277</v>
      </c>
      <c r="CB13">
        <v>3.1084710000000002</v>
      </c>
      <c r="CC13">
        <v>3.1625260000000002</v>
      </c>
      <c r="CD13">
        <v>3.1629689999999999</v>
      </c>
      <c r="CE13">
        <v>3.1099389999999998</v>
      </c>
      <c r="CF13">
        <v>3.0067900000000001</v>
      </c>
      <c r="CG13">
        <v>2.8586399999999998</v>
      </c>
      <c r="CH13">
        <v>2.6702919999999999</v>
      </c>
      <c r="CI13">
        <v>2.448823</v>
      </c>
      <c r="CJ13">
        <v>2.2026180000000002</v>
      </c>
      <c r="CK13">
        <v>1.9386319999999999</v>
      </c>
      <c r="CL13">
        <v>1.6641379999999999</v>
      </c>
      <c r="CM13">
        <v>1.385859</v>
      </c>
      <c r="CN13">
        <v>1.11463</v>
      </c>
      <c r="CO13">
        <v>0.85075999999999996</v>
      </c>
      <c r="CP13">
        <v>0.61594499999999996</v>
      </c>
      <c r="CQ13">
        <v>0.40487899999999999</v>
      </c>
      <c r="CR13">
        <v>4.2541000000000002E-2</v>
      </c>
      <c r="CS13">
        <v>0</v>
      </c>
      <c r="CT13">
        <v>0</v>
      </c>
      <c r="CU13">
        <v>0</v>
      </c>
      <c r="CV13">
        <v>0</v>
      </c>
      <c r="CW13">
        <v>0</v>
      </c>
      <c r="CX13">
        <v>0</v>
      </c>
      <c r="CY13">
        <v>0</v>
      </c>
      <c r="CZ13">
        <v>0</v>
      </c>
    </row>
    <row r="14" spans="1:104" s="54" customFormat="1">
      <c r="A14" s="227"/>
      <c r="B14" s="52">
        <v>2.5</v>
      </c>
      <c r="C14" s="52" t="s">
        <v>132</v>
      </c>
      <c r="D14" s="57" t="s">
        <v>133</v>
      </c>
      <c r="E14" s="54">
        <v>0</v>
      </c>
      <c r="F14" s="54">
        <v>0</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0</v>
      </c>
      <c r="AE14" s="54">
        <v>0</v>
      </c>
      <c r="AF14" s="54">
        <v>0</v>
      </c>
      <c r="AG14" s="54">
        <v>8.1481999999999999E-2</v>
      </c>
      <c r="AH14" s="54">
        <v>0.12817100000000001</v>
      </c>
      <c r="AI14" s="54">
        <v>0.18792800000000001</v>
      </c>
      <c r="AJ14" s="54">
        <v>0.24344399999999999</v>
      </c>
      <c r="AK14" s="54">
        <v>0.307641</v>
      </c>
      <c r="AL14" s="54">
        <v>0.37357600000000002</v>
      </c>
      <c r="AM14" s="54">
        <v>0.44101600000000002</v>
      </c>
      <c r="AN14" s="54">
        <v>0.508575</v>
      </c>
      <c r="AO14" s="54">
        <v>0.57459300000000002</v>
      </c>
      <c r="AP14" s="54">
        <v>0.63778000000000001</v>
      </c>
      <c r="AQ14" s="54">
        <v>0.69731299999999996</v>
      </c>
      <c r="AR14" s="54">
        <v>0.75220200000000004</v>
      </c>
      <c r="AS14" s="54">
        <v>0.80274800000000002</v>
      </c>
      <c r="AT14" s="54">
        <v>0.85014800000000001</v>
      </c>
      <c r="AU14" s="54">
        <v>0.89627699999999999</v>
      </c>
      <c r="AV14" s="54">
        <v>0.94362599999999996</v>
      </c>
      <c r="AW14" s="54">
        <v>0.99512400000000001</v>
      </c>
      <c r="AX14" s="54">
        <v>1.0529200000000001</v>
      </c>
      <c r="AY14" s="54">
        <v>1.118093</v>
      </c>
      <c r="AZ14" s="54">
        <v>1.1908209999999999</v>
      </c>
      <c r="BA14" s="54">
        <v>1.269809</v>
      </c>
      <c r="BB14" s="54">
        <v>1.352641</v>
      </c>
      <c r="BC14" s="54">
        <v>1.436447</v>
      </c>
      <c r="BD14" s="54">
        <v>1.518003</v>
      </c>
      <c r="BE14" s="54">
        <v>1.5940399999999999</v>
      </c>
      <c r="BF14" s="54">
        <v>1.662949</v>
      </c>
      <c r="BG14" s="54">
        <v>1.7236119999999999</v>
      </c>
      <c r="BH14" s="54">
        <v>1.775636</v>
      </c>
      <c r="BI14" s="54">
        <v>1.8192159999999999</v>
      </c>
      <c r="BJ14" s="54">
        <v>1.854976</v>
      </c>
      <c r="BK14" s="54">
        <v>1.883818</v>
      </c>
      <c r="BL14" s="54">
        <v>1.9082680000000001</v>
      </c>
      <c r="BM14" s="54">
        <v>1.9316899999999999</v>
      </c>
      <c r="BN14" s="54">
        <v>1.958547</v>
      </c>
      <c r="BO14" s="54">
        <v>1.9945079999999999</v>
      </c>
      <c r="BP14" s="54">
        <v>2.0465939999999998</v>
      </c>
      <c r="BQ14" s="54">
        <v>2.1209609999999999</v>
      </c>
      <c r="BR14" s="54">
        <v>2.2241070000000001</v>
      </c>
      <c r="BS14" s="54">
        <v>2.3600750000000001</v>
      </c>
      <c r="BT14" s="54">
        <v>2.5293990000000002</v>
      </c>
      <c r="BU14" s="54">
        <v>2.7280679999999999</v>
      </c>
      <c r="BV14" s="54">
        <v>2.9479649999999999</v>
      </c>
      <c r="BW14" s="54">
        <v>3.1707320000000001</v>
      </c>
      <c r="BX14" s="54">
        <v>3.3760970000000001</v>
      </c>
      <c r="BY14" s="54">
        <v>3.5403129999999998</v>
      </c>
      <c r="BZ14" s="54">
        <v>3.6393399999999998</v>
      </c>
      <c r="CA14" s="54">
        <v>3.6530390000000001</v>
      </c>
      <c r="CB14" s="54">
        <v>3.5691619999999999</v>
      </c>
      <c r="CC14" s="54">
        <v>3.3897409999999999</v>
      </c>
      <c r="CD14" s="54">
        <v>3.1308120000000002</v>
      </c>
      <c r="CE14" s="54">
        <v>2.8168510000000002</v>
      </c>
      <c r="CF14" s="54">
        <v>2.4767670000000002</v>
      </c>
      <c r="CG14" s="54">
        <v>2.137575</v>
      </c>
      <c r="CH14" s="54">
        <v>1.8181750000000001</v>
      </c>
      <c r="CI14" s="54">
        <v>1.5326850000000001</v>
      </c>
      <c r="CJ14" s="54">
        <v>1.2878940000000001</v>
      </c>
      <c r="CK14" s="54">
        <v>1.082641</v>
      </c>
      <c r="CL14" s="54">
        <v>0.91164500000000004</v>
      </c>
      <c r="CM14" s="54">
        <v>0.767455</v>
      </c>
      <c r="CN14" s="54">
        <v>0.64185800000000004</v>
      </c>
      <c r="CO14" s="54">
        <v>0.52941700000000003</v>
      </c>
      <c r="CP14" s="54">
        <v>0.42394799999999999</v>
      </c>
      <c r="CQ14" s="54">
        <v>0.31926500000000002</v>
      </c>
      <c r="CR14" s="54">
        <v>0.23280699999999999</v>
      </c>
      <c r="CS14" s="54">
        <v>9.6946000000000004E-2</v>
      </c>
      <c r="CT14" s="54">
        <v>3.0026000000000001E-2</v>
      </c>
      <c r="CU14" s="54">
        <v>0</v>
      </c>
      <c r="CV14" s="54">
        <v>0</v>
      </c>
      <c r="CW14" s="54">
        <v>0</v>
      </c>
      <c r="CX14" s="54">
        <v>0</v>
      </c>
      <c r="CY14" s="54">
        <v>0</v>
      </c>
      <c r="CZ14" s="54">
        <v>0</v>
      </c>
    </row>
    <row r="15" spans="1:104" ht="15.75" customHeight="1">
      <c r="A15" s="224" t="s">
        <v>134</v>
      </c>
      <c r="B15" s="59">
        <v>3</v>
      </c>
      <c r="C15" s="59" t="s">
        <v>110</v>
      </c>
      <c r="D15" s="55" t="s">
        <v>135</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4.6309000000000003E-2</v>
      </c>
      <c r="AH15">
        <v>9.4962000000000005E-2</v>
      </c>
      <c r="AI15">
        <v>0.17644299999999999</v>
      </c>
      <c r="AJ15">
        <v>0.24915300000000001</v>
      </c>
      <c r="AK15">
        <v>0.33730700000000002</v>
      </c>
      <c r="AL15">
        <v>0.43005199999999999</v>
      </c>
      <c r="AM15">
        <v>0.52771000000000001</v>
      </c>
      <c r="AN15">
        <v>0.628749</v>
      </c>
      <c r="AO15">
        <v>0.73120300000000005</v>
      </c>
      <c r="AP15">
        <v>0.83371899999999999</v>
      </c>
      <c r="AQ15">
        <v>0.935697</v>
      </c>
      <c r="AR15">
        <v>1.0361050000000001</v>
      </c>
      <c r="AS15">
        <v>1.1357790000000001</v>
      </c>
      <c r="AT15">
        <v>1.236809</v>
      </c>
      <c r="AU15">
        <v>1.3420289999999999</v>
      </c>
      <c r="AV15">
        <v>1.4548179999999999</v>
      </c>
      <c r="AW15">
        <v>1.5788310000000001</v>
      </c>
      <c r="AX15">
        <v>1.7153989999999999</v>
      </c>
      <c r="AY15">
        <v>1.8633029999999999</v>
      </c>
      <c r="AZ15">
        <v>2.019377</v>
      </c>
      <c r="BA15">
        <v>2.1772999999999998</v>
      </c>
      <c r="BB15">
        <v>2.3286389999999999</v>
      </c>
      <c r="BC15">
        <v>2.4645079999999999</v>
      </c>
      <c r="BD15">
        <v>2.5762610000000001</v>
      </c>
      <c r="BE15">
        <v>2.6570800000000001</v>
      </c>
      <c r="BF15">
        <v>2.7044739999999998</v>
      </c>
      <c r="BG15">
        <v>2.7187679999999999</v>
      </c>
      <c r="BH15">
        <v>2.7032970000000001</v>
      </c>
      <c r="BI15">
        <v>2.6632189999999998</v>
      </c>
      <c r="BJ15">
        <v>2.604231</v>
      </c>
      <c r="BK15">
        <v>2.5332129999999999</v>
      </c>
      <c r="BL15">
        <v>2.4560599999999999</v>
      </c>
      <c r="BM15">
        <v>2.3783460000000001</v>
      </c>
      <c r="BN15">
        <v>2.3050769999999998</v>
      </c>
      <c r="BO15">
        <v>2.2409979999999998</v>
      </c>
      <c r="BP15">
        <v>2.189924</v>
      </c>
      <c r="BQ15">
        <v>2.1550669999999998</v>
      </c>
      <c r="BR15">
        <v>2.1365729999999998</v>
      </c>
      <c r="BS15">
        <v>2.1325129999999999</v>
      </c>
      <c r="BT15">
        <v>2.1388639999999999</v>
      </c>
      <c r="BU15">
        <v>2.1504020000000001</v>
      </c>
      <c r="BV15">
        <v>2.1615470000000001</v>
      </c>
      <c r="BW15">
        <v>2.1663640000000002</v>
      </c>
      <c r="BX15">
        <v>2.159707</v>
      </c>
      <c r="BY15">
        <v>2.1369400000000001</v>
      </c>
      <c r="BZ15">
        <v>2.0941860000000001</v>
      </c>
      <c r="CA15">
        <v>2.0288529999999998</v>
      </c>
      <c r="CB15">
        <v>1.940045</v>
      </c>
      <c r="CC15">
        <v>1.831226</v>
      </c>
      <c r="CD15">
        <v>1.70845</v>
      </c>
      <c r="CE15">
        <v>1.5787469999999999</v>
      </c>
      <c r="CF15">
        <v>1.4488639999999999</v>
      </c>
      <c r="CG15">
        <v>1.3233999999999999</v>
      </c>
      <c r="CH15">
        <v>1.203657</v>
      </c>
      <c r="CI15">
        <v>1.0903179999999999</v>
      </c>
      <c r="CJ15">
        <v>0.98355800000000004</v>
      </c>
      <c r="CK15">
        <v>0.88289099999999998</v>
      </c>
      <c r="CL15">
        <v>0.788246</v>
      </c>
      <c r="CM15">
        <v>0.699681</v>
      </c>
      <c r="CN15">
        <v>0.617004</v>
      </c>
      <c r="CO15">
        <v>0.53966000000000003</v>
      </c>
      <c r="CP15">
        <v>0.46670200000000001</v>
      </c>
      <c r="CQ15">
        <v>0.39602500000000002</v>
      </c>
      <c r="CR15">
        <v>0.32679000000000002</v>
      </c>
      <c r="CS15">
        <v>0.25550400000000001</v>
      </c>
      <c r="CT15">
        <v>0.19203799999999999</v>
      </c>
      <c r="CU15">
        <v>0.12515799999999999</v>
      </c>
      <c r="CV15">
        <v>5.6452000000000002E-2</v>
      </c>
      <c r="CW15">
        <v>9.4160000000000008E-3</v>
      </c>
      <c r="CX15">
        <v>0</v>
      </c>
      <c r="CY15">
        <v>0</v>
      </c>
      <c r="CZ15">
        <v>0</v>
      </c>
    </row>
    <row r="16" spans="1:104">
      <c r="A16" s="224"/>
      <c r="B16" s="50">
        <v>3.1</v>
      </c>
      <c r="C16" s="50" t="s">
        <v>136</v>
      </c>
      <c r="D16" s="55" t="s">
        <v>137</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4.4185000000000002E-2</v>
      </c>
      <c r="AH16">
        <v>9.0934000000000001E-2</v>
      </c>
      <c r="AI16">
        <v>0.16935500000000001</v>
      </c>
      <c r="AJ16">
        <v>0.239284</v>
      </c>
      <c r="AK16">
        <v>0.32412200000000002</v>
      </c>
      <c r="AL16">
        <v>0.41345100000000001</v>
      </c>
      <c r="AM16">
        <v>0.50763400000000003</v>
      </c>
      <c r="AN16">
        <v>0.60525099999999998</v>
      </c>
      <c r="AO16">
        <v>0.70446299999999995</v>
      </c>
      <c r="AP16">
        <v>0.80401</v>
      </c>
      <c r="AQ16">
        <v>0.90334899999999996</v>
      </c>
      <c r="AR16">
        <v>1.0014829999999999</v>
      </c>
      <c r="AS16">
        <v>1.099186</v>
      </c>
      <c r="AT16">
        <v>1.19841</v>
      </c>
      <c r="AU16">
        <v>1.3017939999999999</v>
      </c>
      <c r="AV16">
        <v>1.4124890000000001</v>
      </c>
      <c r="AW16">
        <v>1.5339320000000001</v>
      </c>
      <c r="AX16">
        <v>1.6673450000000001</v>
      </c>
      <c r="AY16">
        <v>1.81155</v>
      </c>
      <c r="AZ16">
        <v>1.9635480000000001</v>
      </c>
      <c r="BA16">
        <v>2.1173069999999998</v>
      </c>
      <c r="BB16">
        <v>2.2647569999999999</v>
      </c>
      <c r="BC16">
        <v>2.3973650000000002</v>
      </c>
      <c r="BD16">
        <v>2.5067919999999999</v>
      </c>
      <c r="BE16">
        <v>2.586379</v>
      </c>
      <c r="BF16">
        <v>2.6335310000000001</v>
      </c>
      <c r="BG16">
        <v>2.6481590000000002</v>
      </c>
      <c r="BH16">
        <v>2.6328170000000002</v>
      </c>
      <c r="BI16">
        <v>2.5916700000000001</v>
      </c>
      <c r="BJ16">
        <v>2.5294690000000002</v>
      </c>
      <c r="BK16">
        <v>2.452604</v>
      </c>
      <c r="BL16">
        <v>2.3671489999999999</v>
      </c>
      <c r="BM16">
        <v>2.2797399999999999</v>
      </c>
      <c r="BN16">
        <v>2.1970809999999998</v>
      </c>
      <c r="BO16">
        <v>2.12575</v>
      </c>
      <c r="BP16">
        <v>2.0711010000000001</v>
      </c>
      <c r="BQ16">
        <v>2.037296</v>
      </c>
      <c r="BR16">
        <v>2.0244770000000001</v>
      </c>
      <c r="BS16">
        <v>2.0302579999999999</v>
      </c>
      <c r="BT16">
        <v>2.0500189999999998</v>
      </c>
      <c r="BU16">
        <v>2.0779109999999998</v>
      </c>
      <c r="BV16">
        <v>2.10778</v>
      </c>
      <c r="BW16">
        <v>2.132752</v>
      </c>
      <c r="BX16">
        <v>2.1473580000000001</v>
      </c>
      <c r="BY16">
        <v>2.146995</v>
      </c>
      <c r="BZ16">
        <v>2.1280749999999999</v>
      </c>
      <c r="CA16">
        <v>2.0883780000000001</v>
      </c>
      <c r="CB16">
        <v>2.0272619999999999</v>
      </c>
      <c r="CC16">
        <v>1.947457</v>
      </c>
      <c r="CD16">
        <v>1.853612</v>
      </c>
      <c r="CE16">
        <v>1.7507349999999999</v>
      </c>
      <c r="CF16">
        <v>1.643143</v>
      </c>
      <c r="CG16">
        <v>1.533145</v>
      </c>
      <c r="CH16">
        <v>1.4204680000000001</v>
      </c>
      <c r="CI16">
        <v>1.3052029999999999</v>
      </c>
      <c r="CJ16">
        <v>1.188129</v>
      </c>
      <c r="CK16">
        <v>1.0701229999999999</v>
      </c>
      <c r="CL16">
        <v>0.95296700000000001</v>
      </c>
      <c r="CM16">
        <v>0.83880299999999997</v>
      </c>
      <c r="CN16">
        <v>0.72933000000000003</v>
      </c>
      <c r="CO16">
        <v>0.62565400000000004</v>
      </c>
      <c r="CP16">
        <v>0.528416</v>
      </c>
      <c r="CQ16">
        <v>0.43650699999999998</v>
      </c>
      <c r="CR16">
        <v>0.349383</v>
      </c>
      <c r="CS16">
        <v>0.26518599999999998</v>
      </c>
      <c r="CT16">
        <v>0.18992500000000001</v>
      </c>
      <c r="CU16">
        <v>0.11054899999999999</v>
      </c>
      <c r="CV16">
        <v>3.5798999999999997E-2</v>
      </c>
      <c r="CW16">
        <v>2.9456E-2</v>
      </c>
      <c r="CX16">
        <v>0</v>
      </c>
      <c r="CY16">
        <v>0</v>
      </c>
      <c r="CZ16">
        <v>0</v>
      </c>
    </row>
    <row r="17" spans="1:104">
      <c r="A17" s="224"/>
      <c r="B17" s="50">
        <v>3.2</v>
      </c>
      <c r="C17" s="50" t="s">
        <v>138</v>
      </c>
      <c r="D17" s="55" t="s">
        <v>139</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5.0972000000000003E-2</v>
      </c>
      <c r="AH17">
        <v>9.9029000000000006E-2</v>
      </c>
      <c r="AI17">
        <v>0.17693300000000001</v>
      </c>
      <c r="AJ17">
        <v>0.24681700000000001</v>
      </c>
      <c r="AK17">
        <v>0.33115</v>
      </c>
      <c r="AL17">
        <v>0.41971999999999998</v>
      </c>
      <c r="AM17">
        <v>0.51278500000000005</v>
      </c>
      <c r="AN17">
        <v>0.60885500000000004</v>
      </c>
      <c r="AO17">
        <v>0.70603700000000003</v>
      </c>
      <c r="AP17">
        <v>0.80300199999999999</v>
      </c>
      <c r="AQ17">
        <v>0.89913200000000004</v>
      </c>
      <c r="AR17">
        <v>0.99339999999999995</v>
      </c>
      <c r="AS17">
        <v>1.086554</v>
      </c>
      <c r="AT17">
        <v>1.1805349999999999</v>
      </c>
      <c r="AU17">
        <v>1.2780119999999999</v>
      </c>
      <c r="AV17">
        <v>1.3822129999999999</v>
      </c>
      <c r="AW17">
        <v>1.4966710000000001</v>
      </c>
      <c r="AX17">
        <v>1.6228210000000001</v>
      </c>
      <c r="AY17">
        <v>1.7597640000000001</v>
      </c>
      <c r="AZ17">
        <v>1.904801</v>
      </c>
      <c r="BA17">
        <v>2.0522900000000002</v>
      </c>
      <c r="BB17">
        <v>2.1945749999999999</v>
      </c>
      <c r="BC17">
        <v>2.3234789999999998</v>
      </c>
      <c r="BD17">
        <v>2.4309419999999999</v>
      </c>
      <c r="BE17">
        <v>2.5104929999999999</v>
      </c>
      <c r="BF17">
        <v>2.5596749999999999</v>
      </c>
      <c r="BG17">
        <v>2.5785930000000001</v>
      </c>
      <c r="BH17">
        <v>2.570093</v>
      </c>
      <c r="BI17">
        <v>2.5386890000000002</v>
      </c>
      <c r="BJ17">
        <v>2.4894099999999999</v>
      </c>
      <c r="BK17">
        <v>2.4283939999999999</v>
      </c>
      <c r="BL17">
        <v>2.3611309999999999</v>
      </c>
      <c r="BM17">
        <v>2.2930419999999998</v>
      </c>
      <c r="BN17">
        <v>2.2293189999999998</v>
      </c>
      <c r="BO17">
        <v>2.1751520000000002</v>
      </c>
      <c r="BP17">
        <v>2.1350319999999998</v>
      </c>
      <c r="BQ17">
        <v>2.1126239999999998</v>
      </c>
      <c r="BR17">
        <v>2.1085289999999999</v>
      </c>
      <c r="BS17">
        <v>2.12087</v>
      </c>
      <c r="BT17">
        <v>2.14534</v>
      </c>
      <c r="BU17">
        <v>2.176186</v>
      </c>
      <c r="BV17">
        <v>2.207335</v>
      </c>
      <c r="BW17">
        <v>2.232173</v>
      </c>
      <c r="BX17">
        <v>2.2454939999999999</v>
      </c>
      <c r="BY17">
        <v>2.2428680000000001</v>
      </c>
      <c r="BZ17">
        <v>2.220758</v>
      </c>
      <c r="CA17">
        <v>2.1768260000000001</v>
      </c>
      <c r="CB17">
        <v>2.1100660000000002</v>
      </c>
      <c r="CC17">
        <v>2.0227369999999998</v>
      </c>
      <c r="CD17">
        <v>1.919</v>
      </c>
      <c r="CE17">
        <v>1.8035000000000001</v>
      </c>
      <c r="CF17">
        <v>1.6805190000000001</v>
      </c>
      <c r="CG17">
        <v>1.5528519999999999</v>
      </c>
      <c r="CH17">
        <v>1.4212180000000001</v>
      </c>
      <c r="CI17">
        <v>1.2872429999999999</v>
      </c>
      <c r="CJ17">
        <v>1.153222</v>
      </c>
      <c r="CK17">
        <v>1.021075</v>
      </c>
      <c r="CL17">
        <v>0.89318699999999995</v>
      </c>
      <c r="CM17">
        <v>0.77180800000000005</v>
      </c>
      <c r="CN17">
        <v>0.65853700000000004</v>
      </c>
      <c r="CO17">
        <v>0.554558</v>
      </c>
      <c r="CP17">
        <v>0.46072099999999999</v>
      </c>
      <c r="CQ17">
        <v>0.37599399999999999</v>
      </c>
      <c r="CR17">
        <v>0.29953200000000002</v>
      </c>
      <c r="CS17">
        <v>0.22970599999999999</v>
      </c>
      <c r="CT17">
        <v>0.16845599999999999</v>
      </c>
      <c r="CU17">
        <v>0.107645</v>
      </c>
      <c r="CV17">
        <v>5.5627999999999997E-2</v>
      </c>
      <c r="CW17">
        <v>3.4282E-2</v>
      </c>
      <c r="CX17">
        <v>0</v>
      </c>
      <c r="CY17">
        <v>0</v>
      </c>
      <c r="CZ17">
        <v>0</v>
      </c>
    </row>
    <row r="18" spans="1:104">
      <c r="A18" s="224"/>
      <c r="B18" s="50">
        <v>3.3</v>
      </c>
      <c r="C18" s="50" t="s">
        <v>140</v>
      </c>
      <c r="D18" s="55" t="s">
        <v>141</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6.3719999999999999E-2</v>
      </c>
      <c r="AH18">
        <v>0.12035700000000001</v>
      </c>
      <c r="AI18">
        <v>0.21073</v>
      </c>
      <c r="AJ18">
        <v>0.292827</v>
      </c>
      <c r="AK18">
        <v>0.392152</v>
      </c>
      <c r="AL18">
        <v>0.49717299999999998</v>
      </c>
      <c r="AM18">
        <v>0.60825399999999996</v>
      </c>
      <c r="AN18">
        <v>0.72373100000000001</v>
      </c>
      <c r="AO18">
        <v>0.84142099999999997</v>
      </c>
      <c r="AP18">
        <v>0.9597</v>
      </c>
      <c r="AQ18">
        <v>1.0776939999999999</v>
      </c>
      <c r="AR18">
        <v>1.193818</v>
      </c>
      <c r="AS18">
        <v>1.3084180000000001</v>
      </c>
      <c r="AT18">
        <v>1.4230830000000001</v>
      </c>
      <c r="AU18">
        <v>1.540095</v>
      </c>
      <c r="AV18">
        <v>1.6623079999999999</v>
      </c>
      <c r="AW18">
        <v>1.792934</v>
      </c>
      <c r="AX18">
        <v>1.9329160000000001</v>
      </c>
      <c r="AY18">
        <v>2.0808430000000002</v>
      </c>
      <c r="AZ18">
        <v>2.2335120000000002</v>
      </c>
      <c r="BA18">
        <v>2.384684</v>
      </c>
      <c r="BB18">
        <v>2.5261550000000002</v>
      </c>
      <c r="BC18">
        <v>2.6493120000000001</v>
      </c>
      <c r="BD18">
        <v>2.7458610000000001</v>
      </c>
      <c r="BE18">
        <v>2.8094960000000002</v>
      </c>
      <c r="BF18">
        <v>2.8380719999999999</v>
      </c>
      <c r="BG18">
        <v>2.8322620000000001</v>
      </c>
      <c r="BH18">
        <v>2.7956340000000002</v>
      </c>
      <c r="BI18">
        <v>2.7334990000000001</v>
      </c>
      <c r="BJ18">
        <v>2.6517230000000001</v>
      </c>
      <c r="BK18">
        <v>2.5578419999999999</v>
      </c>
      <c r="BL18">
        <v>2.458278</v>
      </c>
      <c r="BM18">
        <v>2.3593449999999998</v>
      </c>
      <c r="BN18">
        <v>2.2667540000000002</v>
      </c>
      <c r="BO18">
        <v>2.1859130000000002</v>
      </c>
      <c r="BP18">
        <v>2.1211739999999999</v>
      </c>
      <c r="BQ18">
        <v>2.0763720000000001</v>
      </c>
      <c r="BR18">
        <v>2.0515729999999999</v>
      </c>
      <c r="BS18">
        <v>2.0442480000000001</v>
      </c>
      <c r="BT18">
        <v>2.049086</v>
      </c>
      <c r="BU18">
        <v>2.059037</v>
      </c>
      <c r="BV18">
        <v>2.0664579999999999</v>
      </c>
      <c r="BW18">
        <v>2.0637989999999999</v>
      </c>
      <c r="BX18">
        <v>2.0452859999999999</v>
      </c>
      <c r="BY18">
        <v>2.0066739999999998</v>
      </c>
      <c r="BZ18">
        <v>1.9452879999999999</v>
      </c>
      <c r="CA18">
        <v>1.860185</v>
      </c>
      <c r="CB18">
        <v>1.752005</v>
      </c>
      <c r="CC18">
        <v>1.6254420000000001</v>
      </c>
      <c r="CD18">
        <v>1.4868479999999999</v>
      </c>
      <c r="CE18">
        <v>1.3429549999999999</v>
      </c>
      <c r="CF18">
        <v>1.2001029999999999</v>
      </c>
      <c r="CG18">
        <v>1.062927</v>
      </c>
      <c r="CH18">
        <v>0.93385700000000005</v>
      </c>
      <c r="CI18">
        <v>0.81612399999999996</v>
      </c>
      <c r="CJ18">
        <v>0.71313499999999996</v>
      </c>
      <c r="CK18">
        <v>0.62743499999999996</v>
      </c>
      <c r="CL18">
        <v>0.56075600000000003</v>
      </c>
      <c r="CM18">
        <v>0.51278400000000002</v>
      </c>
      <c r="CN18">
        <v>0.48058400000000001</v>
      </c>
      <c r="CO18">
        <v>0.45854899999999998</v>
      </c>
      <c r="CP18">
        <v>0.43920799999999999</v>
      </c>
      <c r="CQ18">
        <v>0.41483399999999998</v>
      </c>
      <c r="CR18">
        <v>0.37926300000000002</v>
      </c>
      <c r="CS18">
        <v>0.33054499999999998</v>
      </c>
      <c r="CT18">
        <v>0.26948100000000003</v>
      </c>
      <c r="CU18">
        <v>0.20308000000000001</v>
      </c>
      <c r="CV18">
        <v>0.14070299999999999</v>
      </c>
      <c r="CW18">
        <v>8.1928000000000001E-2</v>
      </c>
      <c r="CX18">
        <v>2.7758000000000001E-2</v>
      </c>
      <c r="CY18">
        <v>0</v>
      </c>
      <c r="CZ18">
        <v>0</v>
      </c>
    </row>
    <row r="19" spans="1:104" s="54" customFormat="1">
      <c r="A19" s="224"/>
      <c r="B19" s="52">
        <v>3.4</v>
      </c>
      <c r="C19" s="52" t="s">
        <v>142</v>
      </c>
      <c r="D19" s="57" t="s">
        <v>143</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54">
        <v>0</v>
      </c>
      <c r="X19" s="54">
        <v>0</v>
      </c>
      <c r="Y19" s="54">
        <v>0</v>
      </c>
      <c r="Z19" s="54">
        <v>0</v>
      </c>
      <c r="AA19" s="54">
        <v>0</v>
      </c>
      <c r="AB19" s="54">
        <v>0</v>
      </c>
      <c r="AC19" s="54">
        <v>0</v>
      </c>
      <c r="AD19" s="54">
        <v>0</v>
      </c>
      <c r="AE19" s="54">
        <v>0</v>
      </c>
      <c r="AF19" s="54">
        <v>0</v>
      </c>
      <c r="AG19" s="54">
        <v>4.8618000000000001E-2</v>
      </c>
      <c r="AH19" s="54">
        <v>0.100227</v>
      </c>
      <c r="AI19" s="54">
        <v>0.18699099999999999</v>
      </c>
      <c r="AJ19" s="54">
        <v>0.26483699999999999</v>
      </c>
      <c r="AK19" s="54">
        <v>0.36013099999999998</v>
      </c>
      <c r="AL19" s="54">
        <v>0.46191599999999999</v>
      </c>
      <c r="AM19" s="54">
        <v>0.57123699999999999</v>
      </c>
      <c r="AN19" s="54">
        <v>0.68719799999999998</v>
      </c>
      <c r="AO19" s="54">
        <v>0.80842000000000003</v>
      </c>
      <c r="AP19" s="54">
        <v>0.93407499999999999</v>
      </c>
      <c r="AQ19" s="54">
        <v>1.0640909999999999</v>
      </c>
      <c r="AR19" s="54">
        <v>1.1973879999999999</v>
      </c>
      <c r="AS19" s="54">
        <v>1.3345940000000001</v>
      </c>
      <c r="AT19" s="54">
        <v>1.4773540000000001</v>
      </c>
      <c r="AU19" s="54">
        <v>1.627704</v>
      </c>
      <c r="AV19" s="54">
        <v>1.7879989999999999</v>
      </c>
      <c r="AW19" s="54">
        <v>1.960933</v>
      </c>
      <c r="AX19" s="54">
        <v>2.146496</v>
      </c>
      <c r="AY19" s="54">
        <v>2.3421789999999998</v>
      </c>
      <c r="AZ19" s="54">
        <v>2.5437850000000002</v>
      </c>
      <c r="BA19" s="54">
        <v>2.7436690000000001</v>
      </c>
      <c r="BB19" s="54">
        <v>2.9319130000000002</v>
      </c>
      <c r="BC19" s="54">
        <v>3.098036</v>
      </c>
      <c r="BD19" s="54">
        <v>3.2315489999999998</v>
      </c>
      <c r="BE19" s="54">
        <v>3.3237930000000002</v>
      </c>
      <c r="BF19" s="54">
        <v>3.3708330000000002</v>
      </c>
      <c r="BG19" s="54">
        <v>3.371686</v>
      </c>
      <c r="BH19" s="54">
        <v>3.3287710000000001</v>
      </c>
      <c r="BI19" s="54">
        <v>3.2467609999999998</v>
      </c>
      <c r="BJ19" s="54">
        <v>3.1313369999999998</v>
      </c>
      <c r="BK19" s="54">
        <v>2.991196</v>
      </c>
      <c r="BL19" s="54">
        <v>2.8343280000000002</v>
      </c>
      <c r="BM19" s="54">
        <v>2.6695579999999999</v>
      </c>
      <c r="BN19" s="54">
        <v>2.505687</v>
      </c>
      <c r="BO19" s="54">
        <v>2.3515790000000001</v>
      </c>
      <c r="BP19" s="54">
        <v>2.2146479999999999</v>
      </c>
      <c r="BQ19" s="54">
        <v>2.1029200000000001</v>
      </c>
      <c r="BR19" s="54">
        <v>2.0184380000000002</v>
      </c>
      <c r="BS19" s="54">
        <v>1.9600869999999999</v>
      </c>
      <c r="BT19" s="54">
        <v>1.9227939999999999</v>
      </c>
      <c r="BU19" s="54">
        <v>1.8986190000000001</v>
      </c>
      <c r="BV19" s="54">
        <v>1.8779380000000001</v>
      </c>
      <c r="BW19" s="54">
        <v>1.8509979999999999</v>
      </c>
      <c r="BX19" s="54">
        <v>1.8094920000000001</v>
      </c>
      <c r="BY19" s="54">
        <v>1.7473529999999999</v>
      </c>
      <c r="BZ19" s="54">
        <v>1.660995</v>
      </c>
      <c r="CA19" s="54">
        <v>1.549561</v>
      </c>
      <c r="CB19" s="54">
        <v>1.414582</v>
      </c>
      <c r="CC19" s="54">
        <v>1.262683</v>
      </c>
      <c r="CD19" s="54">
        <v>1.1023540000000001</v>
      </c>
      <c r="CE19" s="54">
        <v>0.94255599999999995</v>
      </c>
      <c r="CF19" s="54">
        <v>0.79175499999999999</v>
      </c>
      <c r="CG19" s="54">
        <v>0.65617599999999998</v>
      </c>
      <c r="CH19" s="54">
        <v>0.53887700000000005</v>
      </c>
      <c r="CI19" s="54">
        <v>0.44226300000000002</v>
      </c>
      <c r="CJ19" s="54">
        <v>0.36746400000000001</v>
      </c>
      <c r="CK19" s="54">
        <v>0.31409599999999999</v>
      </c>
      <c r="CL19" s="54">
        <v>0.280723</v>
      </c>
      <c r="CM19" s="54">
        <v>0.26434299999999999</v>
      </c>
      <c r="CN19" s="54">
        <v>0.26048900000000003</v>
      </c>
      <c r="CO19" s="54">
        <v>0.26327600000000001</v>
      </c>
      <c r="CP19" s="54">
        <v>0.26587300000000003</v>
      </c>
      <c r="CQ19" s="54">
        <v>0.26197900000000002</v>
      </c>
      <c r="CR19" s="54">
        <v>0.24715899999999999</v>
      </c>
      <c r="CS19" s="54">
        <v>0.218697</v>
      </c>
      <c r="CT19" s="54">
        <v>0.18141399999999999</v>
      </c>
      <c r="CU19" s="54">
        <v>0.134882</v>
      </c>
      <c r="CV19" s="54">
        <v>9.0486999999999998E-2</v>
      </c>
      <c r="CW19" s="54">
        <v>4.7162999999999997E-2</v>
      </c>
      <c r="CX19" s="54">
        <v>0</v>
      </c>
      <c r="CY19" s="54">
        <v>0</v>
      </c>
      <c r="CZ19" s="54">
        <v>0</v>
      </c>
    </row>
    <row r="20" spans="1:104" ht="15.75" customHeight="1">
      <c r="A20" s="224" t="s">
        <v>144</v>
      </c>
      <c r="B20" s="50">
        <v>4.0999999999999996</v>
      </c>
      <c r="C20" s="50" t="s">
        <v>110</v>
      </c>
      <c r="D20" s="55" t="s">
        <v>125</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5.7819000000000002E-2</v>
      </c>
      <c r="AH20">
        <v>0.108321</v>
      </c>
      <c r="AI20">
        <v>0.18795500000000001</v>
      </c>
      <c r="AJ20">
        <v>0.259378</v>
      </c>
      <c r="AK20">
        <v>0.34495700000000001</v>
      </c>
      <c r="AL20">
        <v>0.43423699999999998</v>
      </c>
      <c r="AM20">
        <v>0.52728200000000003</v>
      </c>
      <c r="AN20">
        <v>0.622363</v>
      </c>
      <c r="AO20">
        <v>0.71730400000000005</v>
      </c>
      <c r="AP20">
        <v>0.81046200000000002</v>
      </c>
      <c r="AQ20">
        <v>0.90083500000000005</v>
      </c>
      <c r="AR20">
        <v>0.98706700000000003</v>
      </c>
      <c r="AS20">
        <v>1.069591</v>
      </c>
      <c r="AT20">
        <v>1.150088</v>
      </c>
      <c r="AU20">
        <v>1.2311399999999999</v>
      </c>
      <c r="AV20">
        <v>1.3161430000000001</v>
      </c>
      <c r="AW20">
        <v>1.409097</v>
      </c>
      <c r="AX20">
        <v>1.512564</v>
      </c>
      <c r="AY20">
        <v>1.6272850000000001</v>
      </c>
      <c r="AZ20">
        <v>1.7525029999999999</v>
      </c>
      <c r="BA20">
        <v>1.884922</v>
      </c>
      <c r="BB20">
        <v>2.0193629999999998</v>
      </c>
      <c r="BC20">
        <v>2.1499060000000001</v>
      </c>
      <c r="BD20">
        <v>2.2701820000000001</v>
      </c>
      <c r="BE20">
        <v>2.374196</v>
      </c>
      <c r="BF20">
        <v>2.4589289999999999</v>
      </c>
      <c r="BG20">
        <v>2.5227020000000002</v>
      </c>
      <c r="BH20">
        <v>2.5656140000000001</v>
      </c>
      <c r="BI20">
        <v>2.5890209999999998</v>
      </c>
      <c r="BJ20">
        <v>2.5948340000000001</v>
      </c>
      <c r="BK20">
        <v>2.5856089999999998</v>
      </c>
      <c r="BL20">
        <v>2.56453</v>
      </c>
      <c r="BM20">
        <v>2.5346769999999998</v>
      </c>
      <c r="BN20">
        <v>2.4989249999999998</v>
      </c>
      <c r="BO20">
        <v>2.4602059999999999</v>
      </c>
      <c r="BP20">
        <v>2.4212030000000002</v>
      </c>
      <c r="BQ20">
        <v>2.3852340000000001</v>
      </c>
      <c r="BR20">
        <v>2.3548070000000001</v>
      </c>
      <c r="BS20">
        <v>2.331896</v>
      </c>
      <c r="BT20">
        <v>2.3172290000000002</v>
      </c>
      <c r="BU20">
        <v>2.3100890000000001</v>
      </c>
      <c r="BV20">
        <v>2.3080189999999998</v>
      </c>
      <c r="BW20">
        <v>2.3061400000000001</v>
      </c>
      <c r="BX20">
        <v>2.2977020000000001</v>
      </c>
      <c r="BY20">
        <v>2.2746819999999999</v>
      </c>
      <c r="BZ20">
        <v>2.2288389999999998</v>
      </c>
      <c r="CA20">
        <v>2.1534249999999999</v>
      </c>
      <c r="CB20">
        <v>2.0448369999999998</v>
      </c>
      <c r="CC20">
        <v>1.9068579999999999</v>
      </c>
      <c r="CD20">
        <v>1.7487699999999999</v>
      </c>
      <c r="CE20">
        <v>1.5827869999999999</v>
      </c>
      <c r="CF20">
        <v>1.42153</v>
      </c>
      <c r="CG20">
        <v>1.2742770000000001</v>
      </c>
      <c r="CH20">
        <v>1.1446210000000001</v>
      </c>
      <c r="CI20">
        <v>1.033787</v>
      </c>
      <c r="CJ20">
        <v>0.94106999999999996</v>
      </c>
      <c r="CK20">
        <v>0.86409499999999995</v>
      </c>
      <c r="CL20">
        <v>0.79954099999999995</v>
      </c>
      <c r="CM20">
        <v>0.74309800000000004</v>
      </c>
      <c r="CN20">
        <v>0.69006199999999995</v>
      </c>
      <c r="CO20">
        <v>0.63547500000000001</v>
      </c>
      <c r="CP20">
        <v>0.57504299999999997</v>
      </c>
      <c r="CQ20">
        <v>0.50562300000000004</v>
      </c>
      <c r="CR20">
        <v>0.42695899999999998</v>
      </c>
      <c r="CS20">
        <v>0.33859499999999998</v>
      </c>
      <c r="CT20">
        <v>0.25283600000000001</v>
      </c>
      <c r="CU20">
        <v>0.16217500000000001</v>
      </c>
      <c r="CV20">
        <v>7.8033000000000005E-2</v>
      </c>
      <c r="CW20">
        <v>4.0655999999999998E-2</v>
      </c>
      <c r="CX20">
        <v>0</v>
      </c>
      <c r="CY20">
        <v>0</v>
      </c>
      <c r="CZ20">
        <v>0</v>
      </c>
    </row>
    <row r="21" spans="1:104">
      <c r="A21" s="224"/>
      <c r="B21" s="50">
        <v>4.2</v>
      </c>
      <c r="C21" s="50" t="s">
        <v>12</v>
      </c>
      <c r="D21" s="55" t="s">
        <v>145</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6.7580000000000001E-2</v>
      </c>
      <c r="AH21">
        <v>0.121173</v>
      </c>
      <c r="AI21">
        <v>0.20261899999999999</v>
      </c>
      <c r="AJ21">
        <v>0.27607199999999998</v>
      </c>
      <c r="AK21">
        <v>0.36343500000000001</v>
      </c>
      <c r="AL21">
        <v>0.45411800000000002</v>
      </c>
      <c r="AM21">
        <v>0.54801500000000003</v>
      </c>
      <c r="AN21">
        <v>0.64323900000000001</v>
      </c>
      <c r="AO21">
        <v>0.73749100000000001</v>
      </c>
      <c r="AP21">
        <v>0.82905899999999999</v>
      </c>
      <c r="AQ21">
        <v>0.91694100000000001</v>
      </c>
      <c r="AR21">
        <v>0.99991699999999994</v>
      </c>
      <c r="AS21">
        <v>1.07866</v>
      </c>
      <c r="AT21">
        <v>1.1551659999999999</v>
      </c>
      <c r="AU21">
        <v>1.2323519999999999</v>
      </c>
      <c r="AV21">
        <v>1.313887</v>
      </c>
      <c r="AW21">
        <v>1.4038580000000001</v>
      </c>
      <c r="AX21">
        <v>1.5046569999999999</v>
      </c>
      <c r="AY21">
        <v>1.6165689999999999</v>
      </c>
      <c r="AZ21">
        <v>1.7381500000000001</v>
      </c>
      <c r="BA21">
        <v>1.865281</v>
      </c>
      <c r="BB21">
        <v>1.991911</v>
      </c>
      <c r="BC21">
        <v>2.1113550000000001</v>
      </c>
      <c r="BD21">
        <v>2.2167720000000002</v>
      </c>
      <c r="BE21">
        <v>2.3022100000000001</v>
      </c>
      <c r="BF21">
        <v>2.364916</v>
      </c>
      <c r="BG21">
        <v>2.403823</v>
      </c>
      <c r="BH21">
        <v>2.4197829999999998</v>
      </c>
      <c r="BI21">
        <v>2.4148869999999998</v>
      </c>
      <c r="BJ21">
        <v>2.391797</v>
      </c>
      <c r="BK21">
        <v>2.3544</v>
      </c>
      <c r="BL21">
        <v>2.3071250000000001</v>
      </c>
      <c r="BM21">
        <v>2.254953</v>
      </c>
      <c r="BN21">
        <v>2.2030509999999999</v>
      </c>
      <c r="BO21">
        <v>2.1566550000000002</v>
      </c>
      <c r="BP21">
        <v>2.1202679999999998</v>
      </c>
      <c r="BQ21">
        <v>2.0977109999999999</v>
      </c>
      <c r="BR21">
        <v>2.0905070000000001</v>
      </c>
      <c r="BS21">
        <v>2.098786</v>
      </c>
      <c r="BT21">
        <v>2.1210900000000001</v>
      </c>
      <c r="BU21">
        <v>2.1545730000000001</v>
      </c>
      <c r="BV21">
        <v>2.1953490000000002</v>
      </c>
      <c r="BW21">
        <v>2.2373539999999998</v>
      </c>
      <c r="BX21">
        <v>2.2743709999999999</v>
      </c>
      <c r="BY21">
        <v>2.2996219999999998</v>
      </c>
      <c r="BZ21">
        <v>2.3063400000000001</v>
      </c>
      <c r="CA21">
        <v>2.2887949999999999</v>
      </c>
      <c r="CB21">
        <v>2.2434069999999999</v>
      </c>
      <c r="CC21">
        <v>2.1712039999999999</v>
      </c>
      <c r="CD21">
        <v>2.077223</v>
      </c>
      <c r="CE21">
        <v>1.9684619999999999</v>
      </c>
      <c r="CF21">
        <v>1.852198</v>
      </c>
      <c r="CG21">
        <v>1.7337050000000001</v>
      </c>
      <c r="CH21">
        <v>1.6144259999999999</v>
      </c>
      <c r="CI21">
        <v>1.4943120000000001</v>
      </c>
      <c r="CJ21">
        <v>1.3720889999999999</v>
      </c>
      <c r="CK21">
        <v>1.2453000000000001</v>
      </c>
      <c r="CL21">
        <v>1.1122559999999999</v>
      </c>
      <c r="CM21">
        <v>0.97283500000000001</v>
      </c>
      <c r="CN21">
        <v>0.82782100000000003</v>
      </c>
      <c r="CO21">
        <v>0.68104200000000004</v>
      </c>
      <c r="CP21">
        <v>0.535914</v>
      </c>
      <c r="CQ21">
        <v>0.39468300000000001</v>
      </c>
      <c r="CR21">
        <v>0.27957100000000001</v>
      </c>
      <c r="CS21">
        <v>0.12826699999999999</v>
      </c>
      <c r="CT21">
        <v>4.8640999999999997E-2</v>
      </c>
      <c r="CU21">
        <v>0</v>
      </c>
      <c r="CV21">
        <v>0</v>
      </c>
      <c r="CW21">
        <v>0</v>
      </c>
      <c r="CX21">
        <v>0</v>
      </c>
      <c r="CY21">
        <v>0</v>
      </c>
      <c r="CZ21">
        <v>0</v>
      </c>
    </row>
    <row r="22" spans="1:104">
      <c r="A22" s="224"/>
      <c r="B22" s="50">
        <v>4.3</v>
      </c>
      <c r="C22" s="50" t="s">
        <v>128</v>
      </c>
      <c r="D22" s="55" t="s">
        <v>146</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8.2021999999999998E-2</v>
      </c>
      <c r="AH22">
        <v>0.13520099999999999</v>
      </c>
      <c r="AI22">
        <v>0.20860100000000001</v>
      </c>
      <c r="AJ22">
        <v>0.27587200000000001</v>
      </c>
      <c r="AK22">
        <v>0.35470099999999999</v>
      </c>
      <c r="AL22">
        <v>0.43612299999999998</v>
      </c>
      <c r="AM22">
        <v>0.51998</v>
      </c>
      <c r="AN22">
        <v>0.60462400000000005</v>
      </c>
      <c r="AO22">
        <v>0.68805799999999995</v>
      </c>
      <c r="AP22">
        <v>0.768787</v>
      </c>
      <c r="AQ22">
        <v>0.84593099999999999</v>
      </c>
      <c r="AR22">
        <v>0.91839999999999999</v>
      </c>
      <c r="AS22">
        <v>0.98674300000000004</v>
      </c>
      <c r="AT22">
        <v>1.0526450000000001</v>
      </c>
      <c r="AU22">
        <v>1.118598</v>
      </c>
      <c r="AV22">
        <v>1.18777</v>
      </c>
      <c r="AW22">
        <v>1.2637529999999999</v>
      </c>
      <c r="AX22">
        <v>1.3488020000000001</v>
      </c>
      <c r="AY22">
        <v>1.4435070000000001</v>
      </c>
      <c r="AZ22">
        <v>1.5470999999999999</v>
      </c>
      <c r="BA22">
        <v>1.656655</v>
      </c>
      <c r="BB22">
        <v>1.767657</v>
      </c>
      <c r="BC22">
        <v>1.8749910000000001</v>
      </c>
      <c r="BD22">
        <v>1.9732289999999999</v>
      </c>
      <c r="BE22">
        <v>2.057375</v>
      </c>
      <c r="BF22">
        <v>2.1250559999999998</v>
      </c>
      <c r="BG22">
        <v>2.1752570000000002</v>
      </c>
      <c r="BH22">
        <v>2.2087249999999998</v>
      </c>
      <c r="BI22">
        <v>2.2274609999999999</v>
      </c>
      <c r="BJ22">
        <v>2.2340369999999998</v>
      </c>
      <c r="BK22">
        <v>2.231465</v>
      </c>
      <c r="BL22">
        <v>2.2231450000000001</v>
      </c>
      <c r="BM22">
        <v>2.2121460000000002</v>
      </c>
      <c r="BN22">
        <v>2.2011539999999998</v>
      </c>
      <c r="BO22">
        <v>2.1927650000000001</v>
      </c>
      <c r="BP22">
        <v>2.1893600000000002</v>
      </c>
      <c r="BQ22">
        <v>2.1927850000000002</v>
      </c>
      <c r="BR22">
        <v>2.2041360000000001</v>
      </c>
      <c r="BS22">
        <v>2.2235450000000001</v>
      </c>
      <c r="BT22">
        <v>2.250232</v>
      </c>
      <c r="BU22">
        <v>2.2827069999999998</v>
      </c>
      <c r="BV22">
        <v>2.3190029999999999</v>
      </c>
      <c r="BW22">
        <v>2.3554529999999998</v>
      </c>
      <c r="BX22">
        <v>2.3881269999999999</v>
      </c>
      <c r="BY22">
        <v>2.4121380000000001</v>
      </c>
      <c r="BZ22">
        <v>2.421951</v>
      </c>
      <c r="CA22">
        <v>2.4121600000000001</v>
      </c>
      <c r="CB22">
        <v>2.378457</v>
      </c>
      <c r="CC22">
        <v>2.3199619999999999</v>
      </c>
      <c r="CD22">
        <v>2.2392509999999999</v>
      </c>
      <c r="CE22">
        <v>2.140692</v>
      </c>
      <c r="CF22">
        <v>2.0290889999999999</v>
      </c>
      <c r="CG22">
        <v>1.9079390000000001</v>
      </c>
      <c r="CH22">
        <v>1.7780860000000001</v>
      </c>
      <c r="CI22">
        <v>1.640622</v>
      </c>
      <c r="CJ22">
        <v>1.4970509999999999</v>
      </c>
      <c r="CK22">
        <v>1.3484510000000001</v>
      </c>
      <c r="CL22">
        <v>1.1966829999999999</v>
      </c>
      <c r="CM22">
        <v>1.0442579999999999</v>
      </c>
      <c r="CN22">
        <v>0.894011</v>
      </c>
      <c r="CO22">
        <v>0.74849600000000005</v>
      </c>
      <c r="CP22">
        <v>0.60985</v>
      </c>
      <c r="CQ22">
        <v>0.47820699999999999</v>
      </c>
      <c r="CR22">
        <v>0.35503299999999999</v>
      </c>
      <c r="CS22">
        <v>0.23108699999999999</v>
      </c>
      <c r="CT22">
        <v>0.12612799999999999</v>
      </c>
      <c r="CU22">
        <v>7.2650000000000006E-2</v>
      </c>
      <c r="CV22">
        <v>5.8927E-2</v>
      </c>
      <c r="CW22">
        <v>4.4449000000000002E-2</v>
      </c>
      <c r="CX22">
        <v>3.1243E-2</v>
      </c>
      <c r="CY22">
        <v>1.9303000000000001E-2</v>
      </c>
      <c r="CZ22">
        <v>1.0137999999999999E-2</v>
      </c>
    </row>
    <row r="23" spans="1:104">
      <c r="A23" s="224"/>
      <c r="B23" s="50">
        <v>4.4000000000000004</v>
      </c>
      <c r="C23" s="50" t="s">
        <v>130</v>
      </c>
      <c r="D23" s="55" t="s">
        <v>147</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7.7549000000000007E-2</v>
      </c>
      <c r="AH23">
        <v>0.122988</v>
      </c>
      <c r="AI23">
        <v>0.18191499999999999</v>
      </c>
      <c r="AJ23">
        <v>0.23641799999999999</v>
      </c>
      <c r="AK23">
        <v>0.29975499999999999</v>
      </c>
      <c r="AL23">
        <v>0.36519000000000001</v>
      </c>
      <c r="AM23">
        <v>0.43276500000000001</v>
      </c>
      <c r="AN23">
        <v>0.50141100000000005</v>
      </c>
      <c r="AO23">
        <v>0.56981400000000004</v>
      </c>
      <c r="AP23">
        <v>0.63705199999999995</v>
      </c>
      <c r="AQ23">
        <v>0.70271799999999995</v>
      </c>
      <c r="AR23">
        <v>0.76615299999999997</v>
      </c>
      <c r="AS23">
        <v>0.82796999999999998</v>
      </c>
      <c r="AT23">
        <v>0.88965799999999995</v>
      </c>
      <c r="AU23">
        <v>0.95331399999999999</v>
      </c>
      <c r="AV23">
        <v>1.021568</v>
      </c>
      <c r="AW23">
        <v>1.097456</v>
      </c>
      <c r="AX23">
        <v>1.1828149999999999</v>
      </c>
      <c r="AY23">
        <v>1.2780149999999999</v>
      </c>
      <c r="AZ23">
        <v>1.382296</v>
      </c>
      <c r="BA23">
        <v>1.4929559999999999</v>
      </c>
      <c r="BB23">
        <v>1.605942</v>
      </c>
      <c r="BC23">
        <v>1.716826</v>
      </c>
      <c r="BD23">
        <v>1.821029</v>
      </c>
      <c r="BE23">
        <v>1.9144049999999999</v>
      </c>
      <c r="BF23">
        <v>1.995431</v>
      </c>
      <c r="BG23">
        <v>2.0636770000000002</v>
      </c>
      <c r="BH23">
        <v>2.1199910000000002</v>
      </c>
      <c r="BI23">
        <v>2.1659139999999999</v>
      </c>
      <c r="BJ23">
        <v>2.2030539999999998</v>
      </c>
      <c r="BK23">
        <v>2.2325840000000001</v>
      </c>
      <c r="BL23">
        <v>2.2564069999999998</v>
      </c>
      <c r="BM23">
        <v>2.276354</v>
      </c>
      <c r="BN23">
        <v>2.294619</v>
      </c>
      <c r="BO23">
        <v>2.3139189999999998</v>
      </c>
      <c r="BP23">
        <v>2.3372480000000002</v>
      </c>
      <c r="BQ23">
        <v>2.3665340000000001</v>
      </c>
      <c r="BR23">
        <v>2.4031539999999998</v>
      </c>
      <c r="BS23">
        <v>2.4467509999999999</v>
      </c>
      <c r="BT23">
        <v>2.4953810000000001</v>
      </c>
      <c r="BU23">
        <v>2.5458020000000001</v>
      </c>
      <c r="BV23">
        <v>2.5940059999999998</v>
      </c>
      <c r="BW23">
        <v>2.6342859999999999</v>
      </c>
      <c r="BX23">
        <v>2.661781</v>
      </c>
      <c r="BY23">
        <v>2.6716229999999999</v>
      </c>
      <c r="BZ23">
        <v>2.6593300000000002</v>
      </c>
      <c r="CA23">
        <v>2.621496</v>
      </c>
      <c r="CB23">
        <v>2.5563989999999999</v>
      </c>
      <c r="CC23">
        <v>2.4664350000000002</v>
      </c>
      <c r="CD23">
        <v>2.3569290000000001</v>
      </c>
      <c r="CE23">
        <v>2.2340870000000002</v>
      </c>
      <c r="CF23">
        <v>2.1034290000000002</v>
      </c>
      <c r="CG23">
        <v>1.9678789999999999</v>
      </c>
      <c r="CH23">
        <v>1.8267610000000001</v>
      </c>
      <c r="CI23">
        <v>1.6796230000000001</v>
      </c>
      <c r="CJ23">
        <v>1.5268299999999999</v>
      </c>
      <c r="CK23">
        <v>1.368822</v>
      </c>
      <c r="CL23">
        <v>1.2072700000000001</v>
      </c>
      <c r="CM23">
        <v>1.044778</v>
      </c>
      <c r="CN23">
        <v>0.883602</v>
      </c>
      <c r="CO23">
        <v>0.72755899999999996</v>
      </c>
      <c r="CP23">
        <v>0.57894199999999996</v>
      </c>
      <c r="CQ23">
        <v>0.43443500000000002</v>
      </c>
      <c r="CR23">
        <v>0.30086600000000002</v>
      </c>
      <c r="CS23">
        <v>0.16520199999999999</v>
      </c>
      <c r="CT23">
        <v>9.8025000000000001E-2</v>
      </c>
      <c r="CU23">
        <v>3.4805999999999997E-2</v>
      </c>
      <c r="CV23">
        <v>0</v>
      </c>
      <c r="CW23">
        <v>0</v>
      </c>
      <c r="CX23">
        <v>0</v>
      </c>
      <c r="CY23">
        <v>0</v>
      </c>
      <c r="CZ23">
        <v>0</v>
      </c>
    </row>
    <row r="24" spans="1:104">
      <c r="A24" s="224"/>
      <c r="B24" s="50">
        <v>4.5</v>
      </c>
      <c r="C24" s="50" t="s">
        <v>148</v>
      </c>
      <c r="D24" s="55" t="s">
        <v>149</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5.4052999999999997E-2</v>
      </c>
      <c r="AI24">
        <v>0.112931</v>
      </c>
      <c r="AJ24">
        <v>0.16772999999999999</v>
      </c>
      <c r="AK24">
        <v>0.21907299999999999</v>
      </c>
      <c r="AL24">
        <v>0.27672600000000003</v>
      </c>
      <c r="AM24">
        <v>0.33616400000000002</v>
      </c>
      <c r="AN24">
        <v>0.39581499999999997</v>
      </c>
      <c r="AO24">
        <v>0.45481100000000002</v>
      </c>
      <c r="AP24">
        <v>0.51158000000000003</v>
      </c>
      <c r="AQ24">
        <v>0.56543600000000005</v>
      </c>
      <c r="AR24">
        <v>0.61542399999999997</v>
      </c>
      <c r="AS24">
        <v>0.66181599999999996</v>
      </c>
      <c r="AT24">
        <v>0.70576399999999995</v>
      </c>
      <c r="AU24">
        <v>0.74909800000000004</v>
      </c>
      <c r="AV24">
        <v>0.79426799999999997</v>
      </c>
      <c r="AW24">
        <v>0.84416800000000003</v>
      </c>
      <c r="AX24">
        <v>0.90092300000000003</v>
      </c>
      <c r="AY24">
        <v>0.96554300000000004</v>
      </c>
      <c r="AZ24">
        <v>1.038108</v>
      </c>
      <c r="BA24">
        <v>1.1172409999999999</v>
      </c>
      <c r="BB24">
        <v>1.200585</v>
      </c>
      <c r="BC24">
        <v>1.285636</v>
      </c>
      <c r="BD24">
        <v>1.3700349999999999</v>
      </c>
      <c r="BE24">
        <v>1.4519690000000001</v>
      </c>
      <c r="BF24">
        <v>1.532073</v>
      </c>
      <c r="BG24">
        <v>1.612331</v>
      </c>
      <c r="BH24">
        <v>1.696299</v>
      </c>
      <c r="BI24">
        <v>1.788745</v>
      </c>
      <c r="BJ24">
        <v>1.8953249999999999</v>
      </c>
      <c r="BK24">
        <v>2.0202990000000001</v>
      </c>
      <c r="BL24">
        <v>2.1691389999999999</v>
      </c>
      <c r="BM24">
        <v>2.3454139999999999</v>
      </c>
      <c r="BN24">
        <v>2.5502859999999998</v>
      </c>
      <c r="BO24">
        <v>2.7819210000000001</v>
      </c>
      <c r="BP24">
        <v>3.036556</v>
      </c>
      <c r="BQ24">
        <v>3.300894</v>
      </c>
      <c r="BR24">
        <v>3.5630329999999999</v>
      </c>
      <c r="BS24">
        <v>3.8067989999999998</v>
      </c>
      <c r="BT24">
        <v>4.0147830000000004</v>
      </c>
      <c r="BU24">
        <v>4.1700200000000001</v>
      </c>
      <c r="BV24">
        <v>4.2576470000000004</v>
      </c>
      <c r="BW24">
        <v>4.2650410000000001</v>
      </c>
      <c r="BX24">
        <v>4.1868949999999998</v>
      </c>
      <c r="BY24">
        <v>4.0222959999999999</v>
      </c>
      <c r="BZ24">
        <v>3.7755719999999999</v>
      </c>
      <c r="CA24">
        <v>3.4566330000000001</v>
      </c>
      <c r="CB24">
        <v>3.0794860000000002</v>
      </c>
      <c r="CC24">
        <v>2.6685840000000001</v>
      </c>
      <c r="CD24">
        <v>2.2493650000000001</v>
      </c>
      <c r="CE24">
        <v>1.8455870000000001</v>
      </c>
      <c r="CF24">
        <v>1.4777149999999999</v>
      </c>
      <c r="CG24">
        <v>1.159152</v>
      </c>
      <c r="CH24">
        <v>0.894563</v>
      </c>
      <c r="CI24">
        <v>0.68548600000000004</v>
      </c>
      <c r="CJ24">
        <v>0.52893100000000004</v>
      </c>
      <c r="CK24">
        <v>0.41792200000000002</v>
      </c>
      <c r="CL24">
        <v>0.343806</v>
      </c>
      <c r="CM24">
        <v>0.29678399999999999</v>
      </c>
      <c r="CN24">
        <v>0.26674700000000001</v>
      </c>
      <c r="CO24">
        <v>0.24468100000000001</v>
      </c>
      <c r="CP24">
        <v>0.222246</v>
      </c>
      <c r="CQ24">
        <v>0.19372300000000001</v>
      </c>
      <c r="CR24">
        <v>0.16405700000000001</v>
      </c>
      <c r="CS24">
        <v>0.10788499999999999</v>
      </c>
      <c r="CT24">
        <v>7.1649000000000004E-2</v>
      </c>
      <c r="CU24">
        <v>3.8732000000000003E-2</v>
      </c>
      <c r="CV24">
        <v>0</v>
      </c>
      <c r="CW24">
        <v>0</v>
      </c>
      <c r="CX24">
        <v>0</v>
      </c>
      <c r="CY24">
        <v>0</v>
      </c>
      <c r="CZ24">
        <v>0</v>
      </c>
    </row>
    <row r="25" spans="1:104" s="54" customFormat="1">
      <c r="A25" s="224"/>
      <c r="B25" s="52">
        <v>4.5999999999999996</v>
      </c>
      <c r="C25" s="52" t="s">
        <v>150</v>
      </c>
      <c r="D25" s="57" t="s">
        <v>151</v>
      </c>
      <c r="E25" s="54">
        <v>0</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4">
        <v>0</v>
      </c>
      <c r="AA25" s="54">
        <v>0</v>
      </c>
      <c r="AB25" s="54">
        <v>0</v>
      </c>
      <c r="AC25" s="54">
        <v>0</v>
      </c>
      <c r="AD25" s="54">
        <v>0</v>
      </c>
      <c r="AE25" s="54">
        <v>0</v>
      </c>
      <c r="AF25" s="54">
        <v>0</v>
      </c>
      <c r="AG25" s="54">
        <v>4.3400000000000001E-2</v>
      </c>
      <c r="AH25" s="54">
        <v>9.1661000000000006E-2</v>
      </c>
      <c r="AI25" s="54">
        <v>0.12943399999999999</v>
      </c>
      <c r="AJ25" s="54">
        <v>0.188134</v>
      </c>
      <c r="AK25" s="54">
        <v>0.242733</v>
      </c>
      <c r="AL25" s="54">
        <v>0.30409000000000003</v>
      </c>
      <c r="AM25" s="54">
        <v>0.368618</v>
      </c>
      <c r="AN25" s="54">
        <v>0.43523299999999998</v>
      </c>
      <c r="AO25" s="54">
        <v>0.50342299999999995</v>
      </c>
      <c r="AP25" s="54">
        <v>0.57202699999999995</v>
      </c>
      <c r="AQ25" s="54">
        <v>0.64069299999999996</v>
      </c>
      <c r="AR25" s="54">
        <v>0.70845999999999998</v>
      </c>
      <c r="AS25" s="54">
        <v>0.77546099999999996</v>
      </c>
      <c r="AT25" s="54">
        <v>0.84257099999999996</v>
      </c>
      <c r="AU25" s="54">
        <v>0.91119300000000003</v>
      </c>
      <c r="AV25" s="54">
        <v>0.98332900000000001</v>
      </c>
      <c r="AW25" s="54">
        <v>1.0616350000000001</v>
      </c>
      <c r="AX25" s="54">
        <v>1.147959</v>
      </c>
      <c r="AY25" s="54">
        <v>1.243128</v>
      </c>
      <c r="AZ25" s="54">
        <v>1.3471230000000001</v>
      </c>
      <c r="BA25" s="54">
        <v>1.4580770000000001</v>
      </c>
      <c r="BB25" s="54">
        <v>1.5726370000000001</v>
      </c>
      <c r="BC25" s="54">
        <v>1.6866680000000001</v>
      </c>
      <c r="BD25" s="54">
        <v>1.7952779999999999</v>
      </c>
      <c r="BE25" s="54">
        <v>1.8933169999999999</v>
      </c>
      <c r="BF25" s="54">
        <v>1.977778</v>
      </c>
      <c r="BG25" s="54">
        <v>2.0464410000000002</v>
      </c>
      <c r="BH25" s="54">
        <v>2.0985019999999999</v>
      </c>
      <c r="BI25" s="54">
        <v>2.1343869999999998</v>
      </c>
      <c r="BJ25" s="54">
        <v>2.1552720000000001</v>
      </c>
      <c r="BK25" s="54">
        <v>2.1629719999999999</v>
      </c>
      <c r="BL25" s="54">
        <v>2.1604730000000001</v>
      </c>
      <c r="BM25" s="54">
        <v>2.1512370000000001</v>
      </c>
      <c r="BN25" s="54">
        <v>2.13937</v>
      </c>
      <c r="BO25" s="54">
        <v>2.1295109999999999</v>
      </c>
      <c r="BP25" s="54">
        <v>2.12616</v>
      </c>
      <c r="BQ25" s="54">
        <v>2.1327069999999999</v>
      </c>
      <c r="BR25" s="54">
        <v>2.150658</v>
      </c>
      <c r="BS25" s="54">
        <v>2.1792760000000002</v>
      </c>
      <c r="BT25" s="54">
        <v>2.2157339999999999</v>
      </c>
      <c r="BU25" s="54">
        <v>2.255709</v>
      </c>
      <c r="BV25" s="54">
        <v>2.2942749999999998</v>
      </c>
      <c r="BW25" s="54">
        <v>2.3257189999999999</v>
      </c>
      <c r="BX25" s="54">
        <v>2.3462100000000001</v>
      </c>
      <c r="BY25" s="54">
        <v>2.353342</v>
      </c>
      <c r="BZ25" s="54">
        <v>2.346387</v>
      </c>
      <c r="CA25" s="54">
        <v>2.3264909999999999</v>
      </c>
      <c r="CB25" s="54">
        <v>2.296656</v>
      </c>
      <c r="CC25" s="54">
        <v>2.2621850000000001</v>
      </c>
      <c r="CD25" s="54">
        <v>2.2288749999999999</v>
      </c>
      <c r="CE25" s="54">
        <v>2.2009780000000001</v>
      </c>
      <c r="CF25" s="54">
        <v>2.1793770000000001</v>
      </c>
      <c r="CG25" s="54">
        <v>2.160104</v>
      </c>
      <c r="CH25" s="54">
        <v>2.1345329999999998</v>
      </c>
      <c r="CI25" s="54">
        <v>2.0927159999999998</v>
      </c>
      <c r="CJ25" s="54">
        <v>2.026246</v>
      </c>
      <c r="CK25" s="54">
        <v>1.9293180000000001</v>
      </c>
      <c r="CL25" s="54">
        <v>1.7998259999999999</v>
      </c>
      <c r="CM25" s="54">
        <v>1.6397330000000001</v>
      </c>
      <c r="CN25" s="54">
        <v>1.4540519999999999</v>
      </c>
      <c r="CO25" s="54">
        <v>1.2493300000000001</v>
      </c>
      <c r="CP25" s="54">
        <v>1.0358240000000001</v>
      </c>
      <c r="CQ25" s="54">
        <v>0.82186599999999999</v>
      </c>
      <c r="CR25" s="54">
        <v>0.60687800000000003</v>
      </c>
      <c r="CS25" s="54">
        <v>0.435278</v>
      </c>
      <c r="CT25" s="54">
        <v>0.219197</v>
      </c>
      <c r="CU25" s="54">
        <v>7.2136000000000006E-2</v>
      </c>
      <c r="CV25" s="54">
        <v>0</v>
      </c>
      <c r="CW25" s="54">
        <v>0</v>
      </c>
      <c r="CX25" s="54">
        <v>0</v>
      </c>
      <c r="CY25" s="54">
        <v>0</v>
      </c>
      <c r="CZ25" s="54">
        <v>0</v>
      </c>
    </row>
    <row r="26" spans="1:104" ht="15.75" customHeight="1">
      <c r="A26" s="224" t="s">
        <v>152</v>
      </c>
      <c r="B26" s="50">
        <v>5.0999999999999996</v>
      </c>
      <c r="C26" s="50" t="s">
        <v>153</v>
      </c>
      <c r="D26" s="55" t="s">
        <v>154</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9.3648999999999996E-2</v>
      </c>
      <c r="AI26">
        <v>0.15260000000000001</v>
      </c>
      <c r="AJ26">
        <v>0.234707</v>
      </c>
      <c r="AK26">
        <v>0.31152400000000002</v>
      </c>
      <c r="AL26">
        <v>0.39977000000000001</v>
      </c>
      <c r="AM26">
        <v>0.49335000000000001</v>
      </c>
      <c r="AN26">
        <v>0.59057499999999996</v>
      </c>
      <c r="AO26">
        <v>0.69077299999999997</v>
      </c>
      <c r="AP26">
        <v>0.79212700000000003</v>
      </c>
      <c r="AQ26">
        <v>0.89411399999999996</v>
      </c>
      <c r="AR26">
        <v>0.99529900000000004</v>
      </c>
      <c r="AS26">
        <v>1.0958600000000001</v>
      </c>
      <c r="AT26">
        <v>1.1970320000000001</v>
      </c>
      <c r="AU26">
        <v>1.3007029999999999</v>
      </c>
      <c r="AV26">
        <v>1.409446</v>
      </c>
      <c r="AW26">
        <v>1.5265</v>
      </c>
      <c r="AX26">
        <v>1.653562</v>
      </c>
      <c r="AY26">
        <v>1.7906249999999999</v>
      </c>
      <c r="AZ26">
        <v>1.9363239999999999</v>
      </c>
      <c r="BA26">
        <v>2.0865640000000001</v>
      </c>
      <c r="BB26">
        <v>2.23516</v>
      </c>
      <c r="BC26">
        <v>2.374962</v>
      </c>
      <c r="BD26">
        <v>2.4981</v>
      </c>
      <c r="BE26">
        <v>2.5970610000000001</v>
      </c>
      <c r="BF26">
        <v>2.6674349999999998</v>
      </c>
      <c r="BG26">
        <v>2.706413</v>
      </c>
      <c r="BH26">
        <v>2.7135959999999999</v>
      </c>
      <c r="BI26">
        <v>2.6907380000000001</v>
      </c>
      <c r="BJ26">
        <v>2.6411799999999999</v>
      </c>
      <c r="BK26">
        <v>2.5709870000000001</v>
      </c>
      <c r="BL26">
        <v>2.4870610000000002</v>
      </c>
      <c r="BM26">
        <v>2.397046</v>
      </c>
      <c r="BN26">
        <v>2.308427</v>
      </c>
      <c r="BO26">
        <v>2.2283849999999998</v>
      </c>
      <c r="BP26">
        <v>2.1629019999999999</v>
      </c>
      <c r="BQ26">
        <v>2.1174930000000001</v>
      </c>
      <c r="BR26">
        <v>2.0940979999999998</v>
      </c>
      <c r="BS26">
        <v>2.0923699999999998</v>
      </c>
      <c r="BT26">
        <v>2.1091510000000002</v>
      </c>
      <c r="BU26">
        <v>2.1389149999999999</v>
      </c>
      <c r="BV26">
        <v>2.174579</v>
      </c>
      <c r="BW26">
        <v>2.2071830000000001</v>
      </c>
      <c r="BX26">
        <v>2.2286359999999998</v>
      </c>
      <c r="BY26">
        <v>2.2313360000000002</v>
      </c>
      <c r="BZ26">
        <v>2.2086410000000001</v>
      </c>
      <c r="CA26">
        <v>2.1557249999999999</v>
      </c>
      <c r="CB26">
        <v>2.070281</v>
      </c>
      <c r="CC26">
        <v>1.955419</v>
      </c>
      <c r="CD26">
        <v>1.818146</v>
      </c>
      <c r="CE26">
        <v>1.6673709999999999</v>
      </c>
      <c r="CF26">
        <v>1.5124500000000001</v>
      </c>
      <c r="CG26">
        <v>1.3609709999999999</v>
      </c>
      <c r="CH26">
        <v>1.2171110000000001</v>
      </c>
      <c r="CI26">
        <v>1.084452</v>
      </c>
      <c r="CJ26">
        <v>0.96544600000000003</v>
      </c>
      <c r="CK26">
        <v>0.86082899999999996</v>
      </c>
      <c r="CL26">
        <v>0.77057799999999999</v>
      </c>
      <c r="CM26">
        <v>0.69345299999999999</v>
      </c>
      <c r="CN26">
        <v>0.62675099999999995</v>
      </c>
      <c r="CO26">
        <v>0.56658600000000003</v>
      </c>
      <c r="CP26">
        <v>0.50849100000000003</v>
      </c>
      <c r="CQ26">
        <v>0.44775399999999999</v>
      </c>
      <c r="CR26">
        <v>0.38201099999999999</v>
      </c>
      <c r="CS26">
        <v>0.30841200000000002</v>
      </c>
      <c r="CT26">
        <v>0.23671200000000001</v>
      </c>
      <c r="CU26">
        <v>0.16000600000000001</v>
      </c>
      <c r="CV26">
        <v>8.8764999999999997E-2</v>
      </c>
      <c r="CW26">
        <v>1.5321E-2</v>
      </c>
      <c r="CX26">
        <v>0</v>
      </c>
      <c r="CY26">
        <v>0</v>
      </c>
      <c r="CZ26">
        <v>0</v>
      </c>
    </row>
    <row r="27" spans="1:104">
      <c r="A27" s="224"/>
      <c r="B27" s="50">
        <v>5.2</v>
      </c>
      <c r="C27" s="50" t="s">
        <v>155</v>
      </c>
      <c r="D27" s="55" t="s">
        <v>156</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6.3897999999999996E-2</v>
      </c>
      <c r="AI27">
        <v>0.13630600000000001</v>
      </c>
      <c r="AJ27">
        <v>0.21198500000000001</v>
      </c>
      <c r="AK27">
        <v>0.28253200000000001</v>
      </c>
      <c r="AL27">
        <v>0.36350100000000002</v>
      </c>
      <c r="AM27">
        <v>0.44888600000000001</v>
      </c>
      <c r="AN27">
        <v>0.53696900000000003</v>
      </c>
      <c r="AO27">
        <v>0.62704099999999996</v>
      </c>
      <c r="AP27">
        <v>0.71731</v>
      </c>
      <c r="AQ27">
        <v>0.80722400000000005</v>
      </c>
      <c r="AR27">
        <v>0.895486</v>
      </c>
      <c r="AS27">
        <v>0.982321</v>
      </c>
      <c r="AT27">
        <v>1.0689280000000001</v>
      </c>
      <c r="AU27">
        <v>1.157084</v>
      </c>
      <c r="AV27">
        <v>1.2490889999999999</v>
      </c>
      <c r="AW27">
        <v>1.3476360000000001</v>
      </c>
      <c r="AX27">
        <v>1.453867</v>
      </c>
      <c r="AY27">
        <v>1.567286</v>
      </c>
      <c r="AZ27">
        <v>1.686185</v>
      </c>
      <c r="BA27">
        <v>1.806691</v>
      </c>
      <c r="BB27">
        <v>1.923551</v>
      </c>
      <c r="BC27">
        <v>2.0313150000000002</v>
      </c>
      <c r="BD27">
        <v>2.1247020000000001</v>
      </c>
      <c r="BE27">
        <v>2.1994720000000001</v>
      </c>
      <c r="BF27">
        <v>2.2542879999999998</v>
      </c>
      <c r="BG27">
        <v>2.2892169999999998</v>
      </c>
      <c r="BH27">
        <v>2.3057370000000001</v>
      </c>
      <c r="BI27">
        <v>2.306041</v>
      </c>
      <c r="BJ27">
        <v>2.292516</v>
      </c>
      <c r="BK27">
        <v>2.2683390000000001</v>
      </c>
      <c r="BL27">
        <v>2.2373419999999999</v>
      </c>
      <c r="BM27">
        <v>2.2040860000000002</v>
      </c>
      <c r="BN27">
        <v>2.1736550000000001</v>
      </c>
      <c r="BO27">
        <v>2.1515019999999998</v>
      </c>
      <c r="BP27">
        <v>2.1427670000000001</v>
      </c>
      <c r="BQ27">
        <v>2.1513849999999999</v>
      </c>
      <c r="BR27">
        <v>2.1793049999999998</v>
      </c>
      <c r="BS27">
        <v>2.226451</v>
      </c>
      <c r="BT27">
        <v>2.290521</v>
      </c>
      <c r="BU27">
        <v>2.3671180000000001</v>
      </c>
      <c r="BV27">
        <v>2.4503710000000001</v>
      </c>
      <c r="BW27">
        <v>2.5310139999999999</v>
      </c>
      <c r="BX27">
        <v>2.6000779999999999</v>
      </c>
      <c r="BY27">
        <v>2.6480619999999999</v>
      </c>
      <c r="BZ27">
        <v>2.6658080000000002</v>
      </c>
      <c r="CA27">
        <v>2.6457850000000001</v>
      </c>
      <c r="CB27">
        <v>2.5833119999999998</v>
      </c>
      <c r="CC27">
        <v>2.4795759999999998</v>
      </c>
      <c r="CD27">
        <v>2.3408009999999999</v>
      </c>
      <c r="CE27">
        <v>2.1758090000000001</v>
      </c>
      <c r="CF27">
        <v>1.9944040000000001</v>
      </c>
      <c r="CG27">
        <v>1.804918</v>
      </c>
      <c r="CH27">
        <v>1.6122179999999999</v>
      </c>
      <c r="CI27">
        <v>1.4210240000000001</v>
      </c>
      <c r="CJ27">
        <v>1.2353810000000001</v>
      </c>
      <c r="CK27">
        <v>1.057742</v>
      </c>
      <c r="CL27">
        <v>0.89090599999999998</v>
      </c>
      <c r="CM27">
        <v>0.73778100000000002</v>
      </c>
      <c r="CN27">
        <v>0.60059399999999996</v>
      </c>
      <c r="CO27">
        <v>0.48156199999999999</v>
      </c>
      <c r="CP27">
        <v>0.38109399999999999</v>
      </c>
      <c r="CQ27">
        <v>0.29345300000000002</v>
      </c>
      <c r="CR27">
        <v>0.21232799999999999</v>
      </c>
      <c r="CS27">
        <v>0.152091</v>
      </c>
      <c r="CT27">
        <v>0.119535</v>
      </c>
      <c r="CU27">
        <v>0.100185</v>
      </c>
      <c r="CV27">
        <v>7.6869999999999994E-2</v>
      </c>
      <c r="CW27">
        <v>6.6182000000000005E-2</v>
      </c>
      <c r="CX27">
        <v>5.3482000000000002E-2</v>
      </c>
      <c r="CY27">
        <v>3.7092E-2</v>
      </c>
      <c r="CZ27">
        <v>2.1007999999999999E-2</v>
      </c>
    </row>
    <row r="28" spans="1:104">
      <c r="A28" s="224"/>
      <c r="B28" s="50">
        <v>5.3</v>
      </c>
      <c r="C28" s="50" t="s">
        <v>157</v>
      </c>
      <c r="D28" s="55" t="s">
        <v>158</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6.6422999999999996E-2</v>
      </c>
      <c r="AI28">
        <v>0.141988</v>
      </c>
      <c r="AJ28">
        <v>0.221798</v>
      </c>
      <c r="AK28">
        <v>0.29609999999999997</v>
      </c>
      <c r="AL28">
        <v>0.38139899999999999</v>
      </c>
      <c r="AM28">
        <v>0.47126899999999999</v>
      </c>
      <c r="AN28">
        <v>0.56380600000000003</v>
      </c>
      <c r="AO28">
        <v>0.65814600000000001</v>
      </c>
      <c r="AP28">
        <v>0.75225299999999995</v>
      </c>
      <c r="AQ28">
        <v>0.845364</v>
      </c>
      <c r="AR28">
        <v>0.93592399999999998</v>
      </c>
      <c r="AS28">
        <v>1.023976</v>
      </c>
      <c r="AT28">
        <v>1.1105959999999999</v>
      </c>
      <c r="AU28">
        <v>1.1975150000000001</v>
      </c>
      <c r="AV28">
        <v>1.2870999999999999</v>
      </c>
      <c r="AW28">
        <v>1.3822270000000001</v>
      </c>
      <c r="AX28">
        <v>1.48437</v>
      </c>
      <c r="AY28">
        <v>1.5934680000000001</v>
      </c>
      <c r="AZ28">
        <v>1.708251</v>
      </c>
      <c r="BA28">
        <v>1.825272</v>
      </c>
      <c r="BB28">
        <v>1.9396139999999999</v>
      </c>
      <c r="BC28">
        <v>2.0459830000000001</v>
      </c>
      <c r="BD28">
        <v>2.139062</v>
      </c>
      <c r="BE28">
        <v>2.2143799999999998</v>
      </c>
      <c r="BF28">
        <v>2.2702610000000001</v>
      </c>
      <c r="BG28">
        <v>2.3064290000000001</v>
      </c>
      <c r="BH28">
        <v>2.3241299999999998</v>
      </c>
      <c r="BI28">
        <v>2.3255119999999998</v>
      </c>
      <c r="BJ28">
        <v>2.3130510000000002</v>
      </c>
      <c r="BK28">
        <v>2.2900930000000002</v>
      </c>
      <c r="BL28">
        <v>2.2607080000000002</v>
      </c>
      <c r="BM28">
        <v>2.2297699999999998</v>
      </c>
      <c r="BN28">
        <v>2.2027450000000002</v>
      </c>
      <c r="BO28">
        <v>2.1854770000000001</v>
      </c>
      <c r="BP28">
        <v>2.1834530000000001</v>
      </c>
      <c r="BQ28">
        <v>2.2005300000000001</v>
      </c>
      <c r="BR28">
        <v>2.2381709999999999</v>
      </c>
      <c r="BS28">
        <v>2.2951380000000001</v>
      </c>
      <c r="BT28">
        <v>2.367448</v>
      </c>
      <c r="BU28">
        <v>2.4487079999999999</v>
      </c>
      <c r="BV28">
        <v>2.5309330000000001</v>
      </c>
      <c r="BW28">
        <v>2.6029589999999998</v>
      </c>
      <c r="BX28">
        <v>2.6546249999999998</v>
      </c>
      <c r="BY28">
        <v>2.6759599999999999</v>
      </c>
      <c r="BZ28">
        <v>2.6582620000000001</v>
      </c>
      <c r="CA28">
        <v>2.5954809999999999</v>
      </c>
      <c r="CB28">
        <v>2.4851930000000002</v>
      </c>
      <c r="CC28">
        <v>2.3321800000000001</v>
      </c>
      <c r="CD28">
        <v>2.1463009999999998</v>
      </c>
      <c r="CE28">
        <v>1.9398949999999999</v>
      </c>
      <c r="CF28">
        <v>1.7261249999999999</v>
      </c>
      <c r="CG28">
        <v>1.516224</v>
      </c>
      <c r="CH28">
        <v>1.317285</v>
      </c>
      <c r="CI28">
        <v>1.135459</v>
      </c>
      <c r="CJ28">
        <v>0.97492900000000005</v>
      </c>
      <c r="CK28">
        <v>0.83724600000000005</v>
      </c>
      <c r="CL28">
        <v>0.72291499999999997</v>
      </c>
      <c r="CM28">
        <v>0.63099300000000003</v>
      </c>
      <c r="CN28">
        <v>0.55920499999999995</v>
      </c>
      <c r="CO28">
        <v>0.50394499999999998</v>
      </c>
      <c r="CP28">
        <v>0.46047100000000002</v>
      </c>
      <c r="CQ28">
        <v>0.42288999999999999</v>
      </c>
      <c r="CR28">
        <v>0.38493699999999997</v>
      </c>
      <c r="CS28">
        <v>0.34496399999999999</v>
      </c>
      <c r="CT28">
        <v>0.294931</v>
      </c>
      <c r="CU28">
        <v>0.23422499999999999</v>
      </c>
      <c r="CV28">
        <v>0.185479</v>
      </c>
      <c r="CW28">
        <v>0.154363</v>
      </c>
      <c r="CX28">
        <v>0.11648500000000001</v>
      </c>
      <c r="CY28">
        <v>8.2889000000000004E-2</v>
      </c>
      <c r="CZ28">
        <v>4.4345000000000002E-2</v>
      </c>
    </row>
    <row r="29" spans="1:104">
      <c r="A29" s="224"/>
      <c r="B29" s="50">
        <v>5.4</v>
      </c>
      <c r="C29" s="50" t="s">
        <v>159</v>
      </c>
      <c r="D29" s="55" t="s">
        <v>160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6.012E-2</v>
      </c>
      <c r="AI29">
        <v>0.12840199999999999</v>
      </c>
      <c r="AJ29">
        <v>0.20020099999999999</v>
      </c>
      <c r="AK29">
        <v>0.267071</v>
      </c>
      <c r="AL29">
        <v>0.34383200000000003</v>
      </c>
      <c r="AM29">
        <v>0.424736</v>
      </c>
      <c r="AN29">
        <v>0.50810599999999995</v>
      </c>
      <c r="AO29">
        <v>0.59319900000000003</v>
      </c>
      <c r="AP29">
        <v>0.67822199999999999</v>
      </c>
      <c r="AQ29">
        <v>0.76253199999999999</v>
      </c>
      <c r="AR29">
        <v>0.84476499999999999</v>
      </c>
      <c r="AS29">
        <v>0.92499799999999999</v>
      </c>
      <c r="AT29">
        <v>1.0042469999999999</v>
      </c>
      <c r="AU29">
        <v>1.084128</v>
      </c>
      <c r="AV29">
        <v>1.1668590000000001</v>
      </c>
      <c r="AW29">
        <v>1.2551669999999999</v>
      </c>
      <c r="AX29">
        <v>1.350543</v>
      </c>
      <c r="AY29">
        <v>1.4531019999999999</v>
      </c>
      <c r="AZ29">
        <v>1.561866</v>
      </c>
      <c r="BA29">
        <v>1.6738139999999999</v>
      </c>
      <c r="BB29">
        <v>1.784465</v>
      </c>
      <c r="BC29">
        <v>1.88886</v>
      </c>
      <c r="BD29">
        <v>1.9818370000000001</v>
      </c>
      <c r="BE29">
        <v>2.0588160000000002</v>
      </c>
      <c r="BF29">
        <v>2.1177980000000001</v>
      </c>
      <c r="BG29">
        <v>2.1580620000000001</v>
      </c>
      <c r="BH29">
        <v>2.180437</v>
      </c>
      <c r="BI29">
        <v>2.186833</v>
      </c>
      <c r="BJ29">
        <v>2.1798229999999998</v>
      </c>
      <c r="BK29">
        <v>2.1630690000000001</v>
      </c>
      <c r="BL29">
        <v>2.141187</v>
      </c>
      <c r="BM29">
        <v>2.1194600000000001</v>
      </c>
      <c r="BN29">
        <v>2.1034229999999998</v>
      </c>
      <c r="BO29">
        <v>2.0985510000000001</v>
      </c>
      <c r="BP29">
        <v>2.1096370000000002</v>
      </c>
      <c r="BQ29">
        <v>2.139316</v>
      </c>
      <c r="BR29">
        <v>2.188129</v>
      </c>
      <c r="BS29">
        <v>2.2541639999999998</v>
      </c>
      <c r="BT29">
        <v>2.3332280000000001</v>
      </c>
      <c r="BU29">
        <v>2.4192719999999999</v>
      </c>
      <c r="BV29">
        <v>2.5053139999999998</v>
      </c>
      <c r="BW29">
        <v>2.5819320000000001</v>
      </c>
      <c r="BX29">
        <v>2.6414230000000001</v>
      </c>
      <c r="BY29">
        <v>2.6767650000000001</v>
      </c>
      <c r="BZ29">
        <v>2.6823389999999998</v>
      </c>
      <c r="CA29">
        <v>2.6547209999999999</v>
      </c>
      <c r="CB29">
        <v>2.5930909999999998</v>
      </c>
      <c r="CC29">
        <v>2.5009929999999998</v>
      </c>
      <c r="CD29">
        <v>2.3846720000000001</v>
      </c>
      <c r="CE29">
        <v>2.2509100000000002</v>
      </c>
      <c r="CF29">
        <v>2.1058490000000001</v>
      </c>
      <c r="CG29">
        <v>1.953543</v>
      </c>
      <c r="CH29">
        <v>1.795199</v>
      </c>
      <c r="CI29">
        <v>1.6326989999999999</v>
      </c>
      <c r="CJ29">
        <v>1.4685159999999999</v>
      </c>
      <c r="CK29">
        <v>1.3046599999999999</v>
      </c>
      <c r="CL29">
        <v>1.1439049999999999</v>
      </c>
      <c r="CM29">
        <v>0.98909899999999995</v>
      </c>
      <c r="CN29">
        <v>0.84193799999999996</v>
      </c>
      <c r="CO29">
        <v>0.70405099999999998</v>
      </c>
      <c r="CP29">
        <v>0.57509500000000002</v>
      </c>
      <c r="CQ29">
        <v>0.45236199999999999</v>
      </c>
      <c r="CR29">
        <v>0.34310400000000002</v>
      </c>
      <c r="CS29">
        <v>0.19383300000000001</v>
      </c>
      <c r="CT29">
        <v>0.108459</v>
      </c>
      <c r="CU29">
        <v>2.3248000000000001E-2</v>
      </c>
      <c r="CV29">
        <v>0</v>
      </c>
      <c r="CW29">
        <v>0</v>
      </c>
      <c r="CX29">
        <v>0</v>
      </c>
      <c r="CY29">
        <v>0</v>
      </c>
      <c r="CZ29">
        <v>0</v>
      </c>
    </row>
    <row r="30" spans="1:104">
      <c r="A30" s="224"/>
      <c r="B30" s="50">
        <v>5.5</v>
      </c>
      <c r="C30" s="50" t="s">
        <v>161</v>
      </c>
      <c r="D30" s="55" t="s">
        <v>162</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2.7688999999999998E-2</v>
      </c>
      <c r="AI30">
        <v>7.1498999999999993E-2</v>
      </c>
      <c r="AJ30">
        <v>9.6652000000000002E-2</v>
      </c>
      <c r="AK30">
        <v>0.134516</v>
      </c>
      <c r="AL30">
        <v>0.171625</v>
      </c>
      <c r="AM30">
        <v>0.21133299999999999</v>
      </c>
      <c r="AN30">
        <v>0.25357099999999999</v>
      </c>
      <c r="AO30">
        <v>0.29688500000000001</v>
      </c>
      <c r="AP30">
        <v>0.34126600000000001</v>
      </c>
      <c r="AQ30">
        <v>0.38636700000000002</v>
      </c>
      <c r="AR30">
        <v>0.43164599999999997</v>
      </c>
      <c r="AS30">
        <v>0.47713299999999997</v>
      </c>
      <c r="AT30">
        <v>0.52322599999999997</v>
      </c>
      <c r="AU30">
        <v>0.57051799999999997</v>
      </c>
      <c r="AV30">
        <v>0.619815</v>
      </c>
      <c r="AW30">
        <v>0.67216100000000001</v>
      </c>
      <c r="AX30">
        <v>0.72791899999999998</v>
      </c>
      <c r="AY30">
        <v>0.78680899999999998</v>
      </c>
      <c r="AZ30">
        <v>0.84811700000000001</v>
      </c>
      <c r="BA30">
        <v>0.91017099999999995</v>
      </c>
      <c r="BB30">
        <v>0.97071700000000005</v>
      </c>
      <c r="BC30">
        <v>1.0274160000000001</v>
      </c>
      <c r="BD30">
        <v>1.0779339999999999</v>
      </c>
      <c r="BE30">
        <v>1.120301</v>
      </c>
      <c r="BF30">
        <v>1.153961</v>
      </c>
      <c r="BG30">
        <v>1.179125</v>
      </c>
      <c r="BH30">
        <v>1.197076</v>
      </c>
      <c r="BI30">
        <v>1.210126</v>
      </c>
      <c r="BJ30">
        <v>1.2216320000000001</v>
      </c>
      <c r="BK30">
        <v>1.2360869999999999</v>
      </c>
      <c r="BL30">
        <v>1.259749</v>
      </c>
      <c r="BM30">
        <v>1.300556</v>
      </c>
      <c r="BN30">
        <v>1.3679950000000001</v>
      </c>
      <c r="BO30">
        <v>1.472564</v>
      </c>
      <c r="BP30">
        <v>1.6258490000000001</v>
      </c>
      <c r="BQ30">
        <v>1.833936</v>
      </c>
      <c r="BR30">
        <v>2.1012979999999999</v>
      </c>
      <c r="BS30">
        <v>2.4254120000000001</v>
      </c>
      <c r="BT30">
        <v>2.796564</v>
      </c>
      <c r="BU30">
        <v>3.1977850000000001</v>
      </c>
      <c r="BV30">
        <v>3.6077949999999999</v>
      </c>
      <c r="BW30">
        <v>3.993096</v>
      </c>
      <c r="BX30">
        <v>4.3252620000000004</v>
      </c>
      <c r="BY30">
        <v>4.5770479999999996</v>
      </c>
      <c r="BZ30">
        <v>4.7262060000000004</v>
      </c>
      <c r="CA30">
        <v>4.7589550000000003</v>
      </c>
      <c r="CB30">
        <v>4.6716800000000003</v>
      </c>
      <c r="CC30">
        <v>4.4740789999999997</v>
      </c>
      <c r="CD30">
        <v>4.1863210000000004</v>
      </c>
      <c r="CE30">
        <v>3.8323209999999999</v>
      </c>
      <c r="CF30">
        <v>3.4364940000000002</v>
      </c>
      <c r="CG30">
        <v>3.0194049999999999</v>
      </c>
      <c r="CH30">
        <v>2.594522</v>
      </c>
      <c r="CI30">
        <v>2.1754769999999999</v>
      </c>
      <c r="CJ30">
        <v>1.7747839999999999</v>
      </c>
      <c r="CK30">
        <v>1.40158</v>
      </c>
      <c r="CL30">
        <v>1.06538</v>
      </c>
      <c r="CM30">
        <v>0.77498699999999998</v>
      </c>
      <c r="CN30">
        <v>0.53376400000000002</v>
      </c>
      <c r="CO30">
        <v>0.34940100000000002</v>
      </c>
      <c r="CP30">
        <v>0.21229899999999999</v>
      </c>
      <c r="CQ30">
        <v>0.11829199999999999</v>
      </c>
      <c r="CR30">
        <v>5.5850999999999998E-2</v>
      </c>
      <c r="CS30">
        <v>0</v>
      </c>
      <c r="CT30">
        <v>0</v>
      </c>
      <c r="CU30">
        <v>0</v>
      </c>
      <c r="CV30">
        <v>0</v>
      </c>
      <c r="CW30">
        <v>0</v>
      </c>
      <c r="CX30">
        <v>0</v>
      </c>
      <c r="CY30">
        <v>0</v>
      </c>
      <c r="CZ30">
        <v>0</v>
      </c>
    </row>
    <row r="31" spans="1:104" s="54" customFormat="1">
      <c r="A31" s="224"/>
      <c r="B31" s="52">
        <v>5.6</v>
      </c>
      <c r="C31" s="52" t="s">
        <v>163</v>
      </c>
      <c r="D31" s="57" t="s">
        <v>164</v>
      </c>
      <c r="E31" s="54">
        <v>0</v>
      </c>
      <c r="F31" s="54">
        <v>0</v>
      </c>
      <c r="G31" s="54">
        <v>0</v>
      </c>
      <c r="H31" s="54">
        <v>0</v>
      </c>
      <c r="I31" s="54">
        <v>0</v>
      </c>
      <c r="J31" s="54">
        <v>0</v>
      </c>
      <c r="K31" s="54">
        <v>0</v>
      </c>
      <c r="L31" s="54">
        <v>0</v>
      </c>
      <c r="M31" s="54">
        <v>0</v>
      </c>
      <c r="N31" s="54">
        <v>0</v>
      </c>
      <c r="O31" s="54">
        <v>0</v>
      </c>
      <c r="P31" s="54">
        <v>0</v>
      </c>
      <c r="Q31" s="54">
        <v>0</v>
      </c>
      <c r="R31" s="54">
        <v>0</v>
      </c>
      <c r="S31" s="54">
        <v>0</v>
      </c>
      <c r="T31" s="54">
        <v>0</v>
      </c>
      <c r="U31" s="54">
        <v>0</v>
      </c>
      <c r="V31" s="54">
        <v>0</v>
      </c>
      <c r="W31" s="54">
        <v>0</v>
      </c>
      <c r="X31" s="54">
        <v>0</v>
      </c>
      <c r="Y31" s="54">
        <v>0</v>
      </c>
      <c r="Z31" s="54">
        <v>0</v>
      </c>
      <c r="AA31" s="54">
        <v>0</v>
      </c>
      <c r="AB31" s="54">
        <v>0</v>
      </c>
      <c r="AC31" s="54">
        <v>0</v>
      </c>
      <c r="AD31" s="54">
        <v>0</v>
      </c>
      <c r="AE31" s="54">
        <v>0</v>
      </c>
      <c r="AF31" s="54">
        <v>0</v>
      </c>
      <c r="AG31" s="54">
        <v>0</v>
      </c>
      <c r="AH31" s="54">
        <v>3.2086999999999997E-2</v>
      </c>
      <c r="AI31" s="54">
        <v>8.1962999999999994E-2</v>
      </c>
      <c r="AJ31" s="54">
        <v>0.11005</v>
      </c>
      <c r="AK31" s="54">
        <v>0.15267900000000001</v>
      </c>
      <c r="AL31" s="54">
        <v>0.19477700000000001</v>
      </c>
      <c r="AM31" s="54">
        <v>0.24013100000000001</v>
      </c>
      <c r="AN31" s="54">
        <v>0.28873700000000002</v>
      </c>
      <c r="AO31" s="54">
        <v>0.33908100000000002</v>
      </c>
      <c r="AP31" s="54">
        <v>0.39121</v>
      </c>
      <c r="AQ31" s="54">
        <v>0.44481399999999999</v>
      </c>
      <c r="AR31" s="54">
        <v>0.499278</v>
      </c>
      <c r="AS31" s="54">
        <v>0.554593</v>
      </c>
      <c r="AT31" s="54">
        <v>0.61110299999999995</v>
      </c>
      <c r="AU31" s="54">
        <v>0.66928299999999996</v>
      </c>
      <c r="AV31" s="54">
        <v>0.72976200000000002</v>
      </c>
      <c r="AW31" s="54">
        <v>0.79337000000000002</v>
      </c>
      <c r="AX31" s="54">
        <v>0.86008300000000004</v>
      </c>
      <c r="AY31" s="54">
        <v>0.92917700000000003</v>
      </c>
      <c r="AZ31" s="54">
        <v>0.99952200000000002</v>
      </c>
      <c r="BA31" s="54">
        <v>1.068999</v>
      </c>
      <c r="BB31" s="54">
        <v>1.1349769999999999</v>
      </c>
      <c r="BC31" s="54">
        <v>1.1949080000000001</v>
      </c>
      <c r="BD31" s="54">
        <v>1.2464230000000001</v>
      </c>
      <c r="BE31" s="54">
        <v>1.2877339999999999</v>
      </c>
      <c r="BF31" s="54">
        <v>1.3186279999999999</v>
      </c>
      <c r="BG31" s="54">
        <v>1.33971</v>
      </c>
      <c r="BH31" s="54">
        <v>1.3525799999999999</v>
      </c>
      <c r="BI31" s="54">
        <v>1.3595619999999999</v>
      </c>
      <c r="BJ31" s="54">
        <v>1.363456</v>
      </c>
      <c r="BK31" s="54">
        <v>1.3675360000000001</v>
      </c>
      <c r="BL31" s="54">
        <v>1.3756980000000001</v>
      </c>
      <c r="BM31" s="54">
        <v>1.392201</v>
      </c>
      <c r="BN31" s="54">
        <v>1.421532</v>
      </c>
      <c r="BO31" s="54">
        <v>1.468437</v>
      </c>
      <c r="BP31" s="54">
        <v>1.538225</v>
      </c>
      <c r="BQ31" s="54">
        <v>1.634088</v>
      </c>
      <c r="BR31" s="54">
        <v>1.7593399999999999</v>
      </c>
      <c r="BS31" s="54">
        <v>1.9150609999999999</v>
      </c>
      <c r="BT31" s="54">
        <v>2.1000580000000002</v>
      </c>
      <c r="BU31" s="54">
        <v>2.3107679999999999</v>
      </c>
      <c r="BV31" s="54">
        <v>2.5426799999999998</v>
      </c>
      <c r="BW31" s="54">
        <v>2.784853</v>
      </c>
      <c r="BX31" s="54">
        <v>3.028035</v>
      </c>
      <c r="BY31" s="54">
        <v>3.2616640000000001</v>
      </c>
      <c r="BZ31" s="54">
        <v>3.4748730000000001</v>
      </c>
      <c r="CA31" s="54">
        <v>3.657645</v>
      </c>
      <c r="CB31" s="54">
        <v>3.8022130000000001</v>
      </c>
      <c r="CC31" s="54">
        <v>3.9014890000000002</v>
      </c>
      <c r="CD31" s="54">
        <v>3.9517009999999999</v>
      </c>
      <c r="CE31" s="54">
        <v>3.9487489999999998</v>
      </c>
      <c r="CF31" s="54">
        <v>3.8863620000000001</v>
      </c>
      <c r="CG31" s="54">
        <v>3.755954</v>
      </c>
      <c r="CH31" s="54">
        <v>3.5480550000000002</v>
      </c>
      <c r="CI31" s="54">
        <v>3.259687</v>
      </c>
      <c r="CJ31" s="54">
        <v>2.8985020000000001</v>
      </c>
      <c r="CK31" s="54">
        <v>2.479104</v>
      </c>
      <c r="CL31" s="54">
        <v>2.0251169999999998</v>
      </c>
      <c r="CM31" s="54">
        <v>1.5728200000000001</v>
      </c>
      <c r="CN31" s="54">
        <v>1.1333040000000001</v>
      </c>
      <c r="CO31" s="54">
        <v>0.74357799999999996</v>
      </c>
      <c r="CP31" s="54">
        <v>0.38350899999999999</v>
      </c>
      <c r="CQ31" s="54">
        <v>7.7823000000000003E-2</v>
      </c>
      <c r="CR31" s="54">
        <v>1.0664E-2</v>
      </c>
      <c r="CS31" s="54">
        <v>0</v>
      </c>
      <c r="CT31" s="54">
        <v>0</v>
      </c>
      <c r="CU31" s="54">
        <v>0</v>
      </c>
      <c r="CV31" s="54">
        <v>0</v>
      </c>
      <c r="CW31" s="54">
        <v>0</v>
      </c>
      <c r="CX31" s="54">
        <v>0</v>
      </c>
      <c r="CY31" s="54">
        <v>0</v>
      </c>
      <c r="CZ31" s="54">
        <v>0</v>
      </c>
    </row>
  </sheetData>
  <mergeCells count="6">
    <mergeCell ref="A26:A31"/>
    <mergeCell ref="E1:I1"/>
    <mergeCell ref="A3:A9"/>
    <mergeCell ref="A10:A14"/>
    <mergeCell ref="A15:A19"/>
    <mergeCell ref="A20:A25"/>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BBB59"/>
  </sheetPr>
  <dimension ref="A1:O42"/>
  <sheetViews>
    <sheetView zoomScale="60" zoomScaleNormal="60" workbookViewId="0">
      <pane xSplit="1" ySplit="2" topLeftCell="B3" activePane="bottomRight" state="frozen"/>
      <selection pane="topRight" activeCell="B1" sqref="B1"/>
      <selection pane="bottomLeft" activeCell="A3" sqref="A3"/>
      <selection pane="bottomRight" activeCell="F1" sqref="F1:F2"/>
    </sheetView>
  </sheetViews>
  <sheetFormatPr defaultColWidth="10.5" defaultRowHeight="15.75"/>
  <cols>
    <col min="1" max="1" width="12.625" style="50" customWidth="1"/>
    <col min="2" max="2" width="8.5" style="50" customWidth="1"/>
    <col min="3" max="3" width="7.875" style="50" customWidth="1"/>
    <col min="4" max="4" width="8.875" style="50" customWidth="1"/>
    <col min="5" max="5" width="9.125" style="50" customWidth="1"/>
    <col min="6" max="6" width="10.875" style="50" customWidth="1"/>
    <col min="7" max="10" width="9.375" customWidth="1"/>
    <col min="11" max="11" width="12" customWidth="1"/>
    <col min="12" max="12" width="6.875" customWidth="1"/>
    <col min="13" max="13" width="9" customWidth="1"/>
  </cols>
  <sheetData>
    <row r="1" spans="1:13">
      <c r="A1" s="1" t="s">
        <v>95</v>
      </c>
      <c r="B1" s="233" t="s">
        <v>188</v>
      </c>
      <c r="C1" s="234" t="s">
        <v>189</v>
      </c>
      <c r="D1" s="235" t="s">
        <v>98</v>
      </c>
      <c r="E1" s="233" t="s">
        <v>57</v>
      </c>
      <c r="F1" s="234" t="s">
        <v>54</v>
      </c>
      <c r="G1" s="230" t="s">
        <v>190</v>
      </c>
      <c r="H1" s="230"/>
      <c r="I1" s="230"/>
      <c r="J1" s="230"/>
      <c r="K1" s="230"/>
      <c r="L1" s="230" t="s">
        <v>191</v>
      </c>
      <c r="M1" s="230"/>
    </row>
    <row r="2" spans="1:13" ht="36" customHeight="1">
      <c r="A2" s="231" t="s">
        <v>100</v>
      </c>
      <c r="B2" s="233"/>
      <c r="C2" s="234"/>
      <c r="D2" s="235"/>
      <c r="E2" s="233"/>
      <c r="F2" s="234"/>
      <c r="G2" s="69" t="s">
        <v>104</v>
      </c>
      <c r="H2" s="70" t="s">
        <v>105</v>
      </c>
      <c r="I2" s="70" t="s">
        <v>106</v>
      </c>
      <c r="J2" s="70" t="s">
        <v>107</v>
      </c>
      <c r="K2" s="71" t="s">
        <v>108</v>
      </c>
      <c r="L2" s="72" t="s">
        <v>192</v>
      </c>
      <c r="M2" s="71" t="s">
        <v>24</v>
      </c>
    </row>
    <row r="3" spans="1:13">
      <c r="A3" s="231"/>
      <c r="B3" s="73" t="s">
        <v>101</v>
      </c>
      <c r="C3" s="74" t="s">
        <v>102</v>
      </c>
      <c r="D3" s="73" t="s">
        <v>103</v>
      </c>
      <c r="E3" s="73" t="s">
        <v>193</v>
      </c>
      <c r="F3" s="74" t="s">
        <v>193</v>
      </c>
      <c r="G3" s="232" t="s">
        <v>193</v>
      </c>
      <c r="H3" s="232"/>
      <c r="I3" s="232"/>
      <c r="J3" s="232"/>
      <c r="K3" s="232"/>
      <c r="L3" s="232" t="s">
        <v>194</v>
      </c>
      <c r="M3" s="232"/>
    </row>
    <row r="4" spans="1:13" ht="15.75" customHeight="1">
      <c r="A4" s="229" t="s">
        <v>109</v>
      </c>
      <c r="B4" s="63" t="s">
        <v>195</v>
      </c>
      <c r="C4" s="75" t="s">
        <v>110</v>
      </c>
      <c r="D4" s="76" t="s">
        <v>111</v>
      </c>
      <c r="E4" s="77">
        <v>1.30274602149714</v>
      </c>
      <c r="F4" s="78">
        <v>18.490725775417499</v>
      </c>
      <c r="G4" s="79">
        <v>5.877948</v>
      </c>
      <c r="H4" s="80">
        <v>23.700692</v>
      </c>
      <c r="I4" s="80">
        <v>14.451359</v>
      </c>
      <c r="J4" s="80">
        <v>37.865524999999998</v>
      </c>
      <c r="K4" s="81">
        <v>18.104475999999998</v>
      </c>
      <c r="L4" s="79">
        <v>1.1410223559328601</v>
      </c>
      <c r="M4" s="81">
        <v>1.12865386970516</v>
      </c>
    </row>
    <row r="5" spans="1:13">
      <c r="A5" s="229"/>
      <c r="B5" s="63" t="s">
        <v>196</v>
      </c>
      <c r="C5" s="75" t="s">
        <v>112</v>
      </c>
      <c r="D5" s="76" t="s">
        <v>113</v>
      </c>
      <c r="E5" s="77">
        <v>0.26723082062134801</v>
      </c>
      <c r="F5" s="78">
        <v>4.4397305645491096</v>
      </c>
      <c r="G5" s="79">
        <v>3.6362800000000002</v>
      </c>
      <c r="H5" s="80">
        <v>14.45814</v>
      </c>
      <c r="I5" s="80">
        <v>8.8917789999999997</v>
      </c>
      <c r="J5" s="80">
        <v>33.444035999999997</v>
      </c>
      <c r="K5" s="81">
        <v>39.569763999999999</v>
      </c>
      <c r="L5" s="79">
        <v>1.3608683839904701</v>
      </c>
      <c r="M5" s="81">
        <v>1.34322941105593</v>
      </c>
    </row>
    <row r="6" spans="1:13">
      <c r="A6" s="229"/>
      <c r="B6" s="63" t="s">
        <v>197</v>
      </c>
      <c r="C6" s="75" t="s">
        <v>114</v>
      </c>
      <c r="D6" s="76" t="s">
        <v>115</v>
      </c>
      <c r="E6" s="77">
        <v>0.420809592969206</v>
      </c>
      <c r="F6" s="78">
        <v>7.6963350785340499</v>
      </c>
      <c r="G6" s="79">
        <v>3.4119299999999999</v>
      </c>
      <c r="H6" s="80">
        <v>15.491644000000001</v>
      </c>
      <c r="I6" s="80">
        <v>10.257161999999999</v>
      </c>
      <c r="J6" s="80">
        <v>41.547480999999998</v>
      </c>
      <c r="K6" s="81">
        <v>29.291782000000001</v>
      </c>
      <c r="L6" s="79">
        <v>1.4057563193127001</v>
      </c>
      <c r="M6" s="81">
        <v>1.3597144601186799</v>
      </c>
    </row>
    <row r="7" spans="1:13">
      <c r="A7" s="229"/>
      <c r="B7" s="63" t="s">
        <v>198</v>
      </c>
      <c r="C7" s="75" t="s">
        <v>116</v>
      </c>
      <c r="D7" s="76" t="s">
        <v>117</v>
      </c>
      <c r="E7" s="77">
        <v>0.44396759036591998</v>
      </c>
      <c r="F7" s="78">
        <v>11.2118622022371</v>
      </c>
      <c r="G7" s="79">
        <v>4.045979</v>
      </c>
      <c r="H7" s="80">
        <v>19.118089000000001</v>
      </c>
      <c r="I7" s="80">
        <v>11.907351</v>
      </c>
      <c r="J7" s="80">
        <v>39.253680000000003</v>
      </c>
      <c r="K7" s="81">
        <v>25.674900999999998</v>
      </c>
      <c r="L7" s="79">
        <v>1.43236952234579</v>
      </c>
      <c r="M7" s="81">
        <v>1.41353832099513</v>
      </c>
    </row>
    <row r="8" spans="1:13">
      <c r="A8" s="229"/>
      <c r="B8" s="63" t="s">
        <v>199</v>
      </c>
      <c r="C8" s="75" t="s">
        <v>118</v>
      </c>
      <c r="D8" s="76" t="s">
        <v>119</v>
      </c>
      <c r="E8" s="77">
        <v>0.46813532651444301</v>
      </c>
      <c r="F8" s="78">
        <v>15.6080787320659</v>
      </c>
      <c r="G8" s="79">
        <v>4.3690930000000003</v>
      </c>
      <c r="H8" s="80">
        <v>19.859537</v>
      </c>
      <c r="I8" s="80">
        <v>11.614462</v>
      </c>
      <c r="J8" s="80">
        <v>40.600411000000001</v>
      </c>
      <c r="K8" s="81">
        <v>23.556495999999999</v>
      </c>
      <c r="L8" s="79">
        <v>1.47785662921848</v>
      </c>
      <c r="M8" s="81">
        <v>1.4635656361667</v>
      </c>
    </row>
    <row r="9" spans="1:13">
      <c r="A9" s="229"/>
      <c r="B9" s="63" t="s">
        <v>200</v>
      </c>
      <c r="C9" s="75" t="s">
        <v>120</v>
      </c>
      <c r="D9" s="76" t="s">
        <v>121</v>
      </c>
      <c r="E9" s="77">
        <v>0.45486084341997202</v>
      </c>
      <c r="F9" s="78">
        <v>20.964993804213201</v>
      </c>
      <c r="G9" s="79">
        <v>2.4904799999999998</v>
      </c>
      <c r="H9" s="80">
        <v>13.516783</v>
      </c>
      <c r="I9" s="80">
        <v>7.8978869999999999</v>
      </c>
      <c r="J9" s="80">
        <v>32.444108999999997</v>
      </c>
      <c r="K9" s="81">
        <v>43.650740999999996</v>
      </c>
      <c r="L9" s="79">
        <v>1.5396212298787699</v>
      </c>
      <c r="M9" s="81">
        <v>1.52839108384066</v>
      </c>
    </row>
    <row r="10" spans="1:13">
      <c r="A10" s="229"/>
      <c r="B10" s="82" t="s">
        <v>201</v>
      </c>
      <c r="C10" s="83" t="s">
        <v>122</v>
      </c>
      <c r="D10" s="82" t="s">
        <v>123</v>
      </c>
      <c r="E10" s="84">
        <v>0.26294498381873199</v>
      </c>
      <c r="F10" s="85">
        <v>24.258771040356802</v>
      </c>
      <c r="G10" s="86">
        <v>2.9357160000000002</v>
      </c>
      <c r="H10" s="87">
        <v>14.715422999999999</v>
      </c>
      <c r="I10" s="87">
        <v>8.4942569999999993</v>
      </c>
      <c r="J10" s="87">
        <v>35.806643999999999</v>
      </c>
      <c r="K10" s="88">
        <v>38.047958999999999</v>
      </c>
      <c r="L10" s="86">
        <v>1.67333634755724</v>
      </c>
      <c r="M10" s="88">
        <v>1.6236241818396799</v>
      </c>
    </row>
    <row r="11" spans="1:13" ht="15.75" customHeight="1">
      <c r="A11" s="229" t="s">
        <v>124</v>
      </c>
      <c r="B11" s="63" t="s">
        <v>202</v>
      </c>
      <c r="C11" s="75" t="s">
        <v>110</v>
      </c>
      <c r="D11" s="76" t="s">
        <v>125</v>
      </c>
      <c r="E11" s="77">
        <v>1.1735524951873499</v>
      </c>
      <c r="F11" s="78">
        <v>13.8415433601798</v>
      </c>
      <c r="G11" s="79">
        <v>11.340985999999999</v>
      </c>
      <c r="H11" s="80">
        <v>39.270201</v>
      </c>
      <c r="I11" s="80">
        <v>14.361591000000001</v>
      </c>
      <c r="J11" s="80">
        <v>19.617578999999999</v>
      </c>
      <c r="K11" s="81">
        <v>15.409643000000001</v>
      </c>
      <c r="L11" s="79">
        <v>1.0608332300958101</v>
      </c>
      <c r="M11" s="81">
        <v>0.94875082659111498</v>
      </c>
    </row>
    <row r="12" spans="1:13">
      <c r="A12" s="229"/>
      <c r="B12" s="63" t="s">
        <v>203</v>
      </c>
      <c r="C12" s="75" t="s">
        <v>126</v>
      </c>
      <c r="D12" s="76" t="s">
        <v>127</v>
      </c>
      <c r="E12" s="77">
        <v>0.96647220074505702</v>
      </c>
      <c r="F12" s="78">
        <v>7.39557826750411</v>
      </c>
      <c r="G12" s="79">
        <v>10.293168</v>
      </c>
      <c r="H12" s="80">
        <v>35.982391999999997</v>
      </c>
      <c r="I12" s="80">
        <v>14.238334</v>
      </c>
      <c r="J12" s="80">
        <v>25.465751999999998</v>
      </c>
      <c r="K12" s="81">
        <v>14.020353999999999</v>
      </c>
      <c r="L12" s="79">
        <v>1.4188382314978201</v>
      </c>
      <c r="M12" s="81">
        <v>1.29942641412342</v>
      </c>
    </row>
    <row r="13" spans="1:13">
      <c r="A13" s="229"/>
      <c r="B13" s="63" t="s">
        <v>204</v>
      </c>
      <c r="C13" s="75" t="s">
        <v>128</v>
      </c>
      <c r="D13" s="76" t="s">
        <v>129</v>
      </c>
      <c r="E13" s="77">
        <v>0.764699803658211</v>
      </c>
      <c r="F13" s="78">
        <v>5.4045610746641497</v>
      </c>
      <c r="G13" s="79">
        <v>10.118881</v>
      </c>
      <c r="H13" s="80">
        <v>35.521310999999997</v>
      </c>
      <c r="I13" s="80">
        <v>14.207725</v>
      </c>
      <c r="J13" s="80">
        <v>27.454460000000001</v>
      </c>
      <c r="K13" s="81">
        <v>12.697622000000001</v>
      </c>
      <c r="L13" s="79">
        <v>1.2563129484345701</v>
      </c>
      <c r="M13" s="81">
        <v>1.0203741740396</v>
      </c>
    </row>
    <row r="14" spans="1:13">
      <c r="A14" s="229"/>
      <c r="B14" s="63" t="s">
        <v>205</v>
      </c>
      <c r="C14" s="75" t="s">
        <v>130</v>
      </c>
      <c r="D14" s="76" t="s">
        <v>131</v>
      </c>
      <c r="E14" s="77">
        <v>0.82888451812313302</v>
      </c>
      <c r="F14" s="78">
        <v>6.6829579260518903</v>
      </c>
      <c r="G14" s="79">
        <v>8.0326559999999994</v>
      </c>
      <c r="H14" s="80">
        <v>30.086054000000001</v>
      </c>
      <c r="I14" s="80">
        <v>14.185442</v>
      </c>
      <c r="J14" s="80">
        <v>32.730556999999997</v>
      </c>
      <c r="K14" s="81">
        <v>14.96529</v>
      </c>
      <c r="L14" s="79">
        <v>1.5140066460964601</v>
      </c>
      <c r="M14" s="81">
        <v>1.5105704955463899</v>
      </c>
    </row>
    <row r="15" spans="1:13">
      <c r="A15" s="229"/>
      <c r="B15" s="82" t="s">
        <v>206</v>
      </c>
      <c r="C15" s="83" t="s">
        <v>132</v>
      </c>
      <c r="D15" s="82" t="s">
        <v>133</v>
      </c>
      <c r="E15" s="84">
        <v>1.2299951079739899</v>
      </c>
      <c r="F15" s="85">
        <v>8.4447746409113797</v>
      </c>
      <c r="G15" s="86">
        <v>7.8612950000000001</v>
      </c>
      <c r="H15" s="87">
        <v>29.149336999999999</v>
      </c>
      <c r="I15" s="87">
        <v>17.741712</v>
      </c>
      <c r="J15" s="87">
        <v>35.836942999999998</v>
      </c>
      <c r="K15" s="88">
        <v>9.4107129999999994</v>
      </c>
      <c r="L15" s="86">
        <v>1.5823621338118501</v>
      </c>
      <c r="M15" s="88">
        <v>1.5793083157439001</v>
      </c>
    </row>
    <row r="16" spans="1:13" ht="15.75" customHeight="1">
      <c r="A16" s="229" t="s">
        <v>134</v>
      </c>
      <c r="B16" s="63" t="s">
        <v>207</v>
      </c>
      <c r="C16" s="89" t="s">
        <v>110</v>
      </c>
      <c r="D16" s="76" t="s">
        <v>135</v>
      </c>
      <c r="E16" s="77">
        <v>1.57091731022787</v>
      </c>
      <c r="F16" s="78">
        <v>17.5864972443356</v>
      </c>
      <c r="G16" s="79">
        <v>10.320347999999999</v>
      </c>
      <c r="H16" s="80">
        <v>43.937914999999997</v>
      </c>
      <c r="I16" s="80">
        <v>16.212004</v>
      </c>
      <c r="J16" s="80">
        <v>21.066576000000001</v>
      </c>
      <c r="K16" s="81">
        <v>8.463158</v>
      </c>
      <c r="L16" s="79">
        <v>1.37999194264276</v>
      </c>
      <c r="M16" s="81">
        <v>1.35637629213191</v>
      </c>
    </row>
    <row r="17" spans="1:13">
      <c r="A17" s="229"/>
      <c r="B17" s="63" t="s">
        <v>208</v>
      </c>
      <c r="C17" s="75" t="s">
        <v>136</v>
      </c>
      <c r="D17" s="76" t="s">
        <v>137</v>
      </c>
      <c r="E17" s="77">
        <v>1.3501710459277401</v>
      </c>
      <c r="F17" s="78">
        <v>10.524956653263001</v>
      </c>
      <c r="G17" s="79">
        <v>9.9682700000000004</v>
      </c>
      <c r="H17" s="80">
        <v>42.615636000000002</v>
      </c>
      <c r="I17" s="80">
        <v>15.471686999999999</v>
      </c>
      <c r="J17" s="80">
        <v>22.067682000000001</v>
      </c>
      <c r="K17" s="81">
        <v>9.8767239999999994</v>
      </c>
      <c r="L17" s="79">
        <v>1.66949166344176</v>
      </c>
      <c r="M17" s="81">
        <v>1.55572974202587</v>
      </c>
    </row>
    <row r="18" spans="1:13">
      <c r="A18" s="229"/>
      <c r="B18" s="63" t="s">
        <v>209</v>
      </c>
      <c r="C18" s="75" t="s">
        <v>138</v>
      </c>
      <c r="D18" s="76" t="s">
        <v>139</v>
      </c>
      <c r="E18" s="77">
        <v>1.2758052644492099</v>
      </c>
      <c r="F18" s="78">
        <v>7.5194376397913496</v>
      </c>
      <c r="G18" s="79">
        <v>9.942774</v>
      </c>
      <c r="H18" s="80">
        <v>41.771737000000002</v>
      </c>
      <c r="I18" s="80">
        <v>16.094190000000001</v>
      </c>
      <c r="J18" s="80">
        <v>22.898841000000001</v>
      </c>
      <c r="K18" s="81">
        <v>9.2924579999999999</v>
      </c>
      <c r="L18" s="79">
        <v>1.5518543157007401</v>
      </c>
      <c r="M18" s="81">
        <v>1.4895092752974599</v>
      </c>
    </row>
    <row r="19" spans="1:13">
      <c r="A19" s="229"/>
      <c r="B19" s="63" t="s">
        <v>210</v>
      </c>
      <c r="C19" s="75" t="s">
        <v>140</v>
      </c>
      <c r="D19" s="76" t="s">
        <v>141</v>
      </c>
      <c r="E19" s="77">
        <v>1.6902598774561</v>
      </c>
      <c r="F19" s="78">
        <v>9.5243212264488104</v>
      </c>
      <c r="G19" s="79">
        <v>11.915009</v>
      </c>
      <c r="H19" s="80">
        <v>46.250158999999996</v>
      </c>
      <c r="I19" s="80">
        <v>15.595015999999999</v>
      </c>
      <c r="J19" s="80">
        <v>18.983564000000001</v>
      </c>
      <c r="K19" s="81">
        <v>7.2562519999999999</v>
      </c>
      <c r="L19" s="79">
        <v>1.5535020374645101</v>
      </c>
      <c r="M19" s="81">
        <v>1.5397822711143601</v>
      </c>
    </row>
    <row r="20" spans="1:13">
      <c r="A20" s="229"/>
      <c r="B20" s="82" t="s">
        <v>211</v>
      </c>
      <c r="C20" s="83" t="s">
        <v>142</v>
      </c>
      <c r="D20" s="82" t="s">
        <v>143</v>
      </c>
      <c r="E20" s="84">
        <v>1.5905137217310601</v>
      </c>
      <c r="F20" s="85">
        <v>8.5789530646849297</v>
      </c>
      <c r="G20" s="86">
        <v>11.832979</v>
      </c>
      <c r="H20" s="87">
        <v>53.504855999999997</v>
      </c>
      <c r="I20" s="87">
        <v>15.280139</v>
      </c>
      <c r="J20" s="87">
        <v>15.282113000000001</v>
      </c>
      <c r="K20" s="88">
        <v>4.0999140000000001</v>
      </c>
      <c r="L20" s="86">
        <v>1.6781796509234801</v>
      </c>
      <c r="M20" s="88">
        <v>1.6756774688070299</v>
      </c>
    </row>
    <row r="21" spans="1:13" ht="15.75" customHeight="1">
      <c r="A21" s="229" t="s">
        <v>144</v>
      </c>
      <c r="B21" s="63" t="s">
        <v>212</v>
      </c>
      <c r="C21" s="75" t="s">
        <v>110</v>
      </c>
      <c r="D21" s="76" t="s">
        <v>125</v>
      </c>
      <c r="E21" s="77">
        <v>2.8481293877188198</v>
      </c>
      <c r="F21" s="78">
        <v>37.992225017150801</v>
      </c>
      <c r="G21" s="79">
        <v>9.9341790000000003</v>
      </c>
      <c r="H21" s="80">
        <v>41.377279999999999</v>
      </c>
      <c r="I21" s="80">
        <v>17.705493000000001</v>
      </c>
      <c r="J21" s="80">
        <v>21.913585999999999</v>
      </c>
      <c r="K21" s="81">
        <v>9.0694619999999997</v>
      </c>
      <c r="L21" s="79">
        <v>1.34474068309049</v>
      </c>
      <c r="M21" s="81">
        <v>1.19060583955928</v>
      </c>
    </row>
    <row r="22" spans="1:13">
      <c r="A22" s="229"/>
      <c r="B22" s="63" t="s">
        <v>213</v>
      </c>
      <c r="C22" s="75" t="s">
        <v>12</v>
      </c>
      <c r="D22" s="76" t="s">
        <v>145</v>
      </c>
      <c r="E22" s="77">
        <v>1.0840953172624599</v>
      </c>
      <c r="F22" s="78">
        <v>7.4967610910746698</v>
      </c>
      <c r="G22" s="79">
        <v>10.150689</v>
      </c>
      <c r="H22" s="80">
        <v>39.244117000000003</v>
      </c>
      <c r="I22" s="80">
        <v>15.955121</v>
      </c>
      <c r="J22" s="80">
        <v>24.168738999999999</v>
      </c>
      <c r="K22" s="81">
        <v>10.481334</v>
      </c>
      <c r="L22" s="79">
        <v>1.3706049216855001</v>
      </c>
      <c r="M22" s="81">
        <v>1.1028336568256201</v>
      </c>
    </row>
    <row r="23" spans="1:13">
      <c r="A23" s="229"/>
      <c r="B23" s="63" t="s">
        <v>214</v>
      </c>
      <c r="C23" s="75" t="s">
        <v>128</v>
      </c>
      <c r="D23" s="76" t="s">
        <v>146</v>
      </c>
      <c r="E23" s="77">
        <v>0.77627591842293897</v>
      </c>
      <c r="F23" s="78">
        <v>5.0681124112136402</v>
      </c>
      <c r="G23" s="79">
        <v>9.4713469999999997</v>
      </c>
      <c r="H23" s="80">
        <v>36.080154999999998</v>
      </c>
      <c r="I23" s="80">
        <v>16.741416999999998</v>
      </c>
      <c r="J23" s="80">
        <v>25.771208000000001</v>
      </c>
      <c r="K23" s="81">
        <v>11.935873000000001</v>
      </c>
      <c r="L23" s="79">
        <v>1.4676707128605999</v>
      </c>
      <c r="M23" s="81">
        <v>1.23556804063676</v>
      </c>
    </row>
    <row r="24" spans="1:13">
      <c r="A24" s="229"/>
      <c r="B24" s="63" t="s">
        <v>215</v>
      </c>
      <c r="C24" s="75" t="s">
        <v>130</v>
      </c>
      <c r="D24" s="76" t="s">
        <v>147</v>
      </c>
      <c r="E24" s="77">
        <v>0.99850398357863301</v>
      </c>
      <c r="F24" s="78">
        <v>6.7788867022772896</v>
      </c>
      <c r="G24" s="79">
        <v>7.9721039999999999</v>
      </c>
      <c r="H24" s="80">
        <v>34.340131</v>
      </c>
      <c r="I24" s="80">
        <v>18.297802000000001</v>
      </c>
      <c r="J24" s="80">
        <v>27.768426000000002</v>
      </c>
      <c r="K24" s="81">
        <v>11.621537</v>
      </c>
      <c r="L24" s="79">
        <v>1.49982625273548</v>
      </c>
      <c r="M24" s="81">
        <v>1.29619396562488</v>
      </c>
    </row>
    <row r="25" spans="1:13">
      <c r="A25" s="229"/>
      <c r="B25" s="63" t="s">
        <v>216</v>
      </c>
      <c r="C25" s="75" t="s">
        <v>148</v>
      </c>
      <c r="D25" s="76" t="s">
        <v>149</v>
      </c>
      <c r="E25" s="77">
        <v>0.70784848589477001</v>
      </c>
      <c r="F25" s="78">
        <v>4.3851717902351304</v>
      </c>
      <c r="G25" s="79">
        <v>6.1442269999999999</v>
      </c>
      <c r="H25" s="80">
        <v>28.992633000000001</v>
      </c>
      <c r="I25" s="80">
        <v>27.252296000000001</v>
      </c>
      <c r="J25" s="80">
        <v>33.268624000000003</v>
      </c>
      <c r="K25" s="81">
        <v>4.3422190000000001</v>
      </c>
      <c r="L25" s="79">
        <v>1.44530164164329</v>
      </c>
      <c r="M25" s="81">
        <v>1.23107199738656</v>
      </c>
    </row>
    <row r="26" spans="1:13">
      <c r="A26" s="229"/>
      <c r="B26" s="82" t="s">
        <v>217</v>
      </c>
      <c r="C26" s="83" t="s">
        <v>150</v>
      </c>
      <c r="D26" s="82" t="s">
        <v>151</v>
      </c>
      <c r="E26" s="84">
        <v>0.44680070687875501</v>
      </c>
      <c r="F26" s="85">
        <v>2.57226111129726</v>
      </c>
      <c r="G26" s="86">
        <v>7.1486070000000002</v>
      </c>
      <c r="H26" s="87">
        <v>33.402973000000003</v>
      </c>
      <c r="I26" s="87">
        <v>16.393619000000001</v>
      </c>
      <c r="J26" s="87">
        <v>25.829274000000002</v>
      </c>
      <c r="K26" s="88">
        <v>17.225527</v>
      </c>
      <c r="L26" s="86">
        <v>1.65566078681856</v>
      </c>
      <c r="M26" s="88">
        <v>1.2567073808011799</v>
      </c>
    </row>
    <row r="27" spans="1:13" ht="15.75" customHeight="1">
      <c r="A27" s="229" t="s">
        <v>152</v>
      </c>
      <c r="B27" s="63" t="s">
        <v>218</v>
      </c>
      <c r="C27" s="75" t="s">
        <v>153</v>
      </c>
      <c r="D27" s="76" t="s">
        <v>154</v>
      </c>
      <c r="E27" s="77">
        <v>1.20640027091098</v>
      </c>
      <c r="F27" s="78">
        <v>30.536869617378699</v>
      </c>
      <c r="G27" s="79">
        <v>9.8025739999999999</v>
      </c>
      <c r="H27" s="80">
        <v>43.342803000000004</v>
      </c>
      <c r="I27" s="80">
        <v>16.020772000000001</v>
      </c>
      <c r="J27" s="80">
        <v>22.074218999999999</v>
      </c>
      <c r="K27" s="81">
        <v>8.7596329999999991</v>
      </c>
      <c r="L27" s="79">
        <v>1.5803149643477601</v>
      </c>
      <c r="M27" s="81">
        <v>1.0827026258346</v>
      </c>
    </row>
    <row r="28" spans="1:13">
      <c r="A28" s="229"/>
      <c r="B28" s="63" t="s">
        <v>219</v>
      </c>
      <c r="C28" s="75" t="s">
        <v>155</v>
      </c>
      <c r="D28" s="76" t="s">
        <v>156</v>
      </c>
      <c r="E28" s="77">
        <v>0.61739670478207298</v>
      </c>
      <c r="F28" s="78">
        <v>11.9908836935744</v>
      </c>
      <c r="G28" s="79">
        <v>8.7967569999999995</v>
      </c>
      <c r="H28" s="80">
        <v>37.809466999999998</v>
      </c>
      <c r="I28" s="80">
        <v>16.823477</v>
      </c>
      <c r="J28" s="80">
        <v>27.249410000000001</v>
      </c>
      <c r="K28" s="81">
        <v>9.3208889999999993</v>
      </c>
      <c r="L28" s="79">
        <v>1.9620371729556201</v>
      </c>
      <c r="M28" s="81">
        <v>1.3363331895850099</v>
      </c>
    </row>
    <row r="29" spans="1:13">
      <c r="A29" s="229"/>
      <c r="B29" s="63" t="s">
        <v>220</v>
      </c>
      <c r="C29" s="75" t="s">
        <v>157</v>
      </c>
      <c r="D29" s="76" t="s">
        <v>158</v>
      </c>
      <c r="E29" s="77">
        <v>0.68780344269527205</v>
      </c>
      <c r="F29" s="78">
        <v>12.069923336172801</v>
      </c>
      <c r="G29" s="79">
        <v>9.1796740000000003</v>
      </c>
      <c r="H29" s="80">
        <v>38.223730000000003</v>
      </c>
      <c r="I29" s="80">
        <v>17.28782</v>
      </c>
      <c r="J29" s="80">
        <v>26.090440000000001</v>
      </c>
      <c r="K29" s="81">
        <v>9.2183360000000008</v>
      </c>
      <c r="L29" s="79">
        <v>2.3083583291235801</v>
      </c>
      <c r="M29" s="81">
        <v>1.77115593703864</v>
      </c>
    </row>
    <row r="30" spans="1:13">
      <c r="A30" s="229"/>
      <c r="B30" s="63" t="s">
        <v>221</v>
      </c>
      <c r="C30" s="75" t="s">
        <v>159</v>
      </c>
      <c r="D30" s="76" t="s">
        <v>160</v>
      </c>
      <c r="E30" s="77">
        <v>0.58699139565413305</v>
      </c>
      <c r="F30" s="78">
        <v>10.2358161880663</v>
      </c>
      <c r="G30" s="79">
        <v>8.2895319999999995</v>
      </c>
      <c r="H30" s="80">
        <v>35.630045000000003</v>
      </c>
      <c r="I30" s="80">
        <v>16.915744</v>
      </c>
      <c r="J30" s="80">
        <v>27.841162000000001</v>
      </c>
      <c r="K30" s="81">
        <v>11.323517000000001</v>
      </c>
      <c r="L30" s="79">
        <v>1.8935318923526101</v>
      </c>
      <c r="M30" s="81">
        <v>1.7562121870779901</v>
      </c>
    </row>
    <row r="31" spans="1:13">
      <c r="A31" s="229"/>
      <c r="B31" s="63" t="s">
        <v>222</v>
      </c>
      <c r="C31" s="75" t="s">
        <v>161</v>
      </c>
      <c r="D31" s="76" t="s">
        <v>162</v>
      </c>
      <c r="E31" s="77">
        <v>0.86302017654471597</v>
      </c>
      <c r="F31" s="78">
        <v>18.607147116110902</v>
      </c>
      <c r="G31" s="79">
        <v>4.2402559999999996</v>
      </c>
      <c r="H31" s="80">
        <v>20.029302999999999</v>
      </c>
      <c r="I31" s="80">
        <v>17.839662000000001</v>
      </c>
      <c r="J31" s="80">
        <v>47.210411999999998</v>
      </c>
      <c r="K31" s="81">
        <v>10.680367</v>
      </c>
      <c r="L31" s="79">
        <v>1.28652118077044</v>
      </c>
      <c r="M31" s="81">
        <v>1.2515046968405501</v>
      </c>
    </row>
    <row r="32" spans="1:13">
      <c r="A32" s="229"/>
      <c r="B32" s="82" t="s">
        <v>223</v>
      </c>
      <c r="C32" s="83" t="s">
        <v>163</v>
      </c>
      <c r="D32" s="82" t="s">
        <v>164</v>
      </c>
      <c r="E32" s="84">
        <v>0.67608861726514002</v>
      </c>
      <c r="F32" s="85">
        <v>16.621159097027199</v>
      </c>
      <c r="G32" s="86">
        <v>4.8995389999999999</v>
      </c>
      <c r="H32" s="87">
        <v>22.639424999999999</v>
      </c>
      <c r="I32" s="87">
        <v>14.291433</v>
      </c>
      <c r="J32" s="87">
        <v>40.532460999999998</v>
      </c>
      <c r="K32" s="88">
        <v>17.637142000000001</v>
      </c>
      <c r="L32" s="86">
        <v>1.0215874935404501</v>
      </c>
      <c r="M32" s="88">
        <v>0.99170330520793204</v>
      </c>
    </row>
    <row r="33" spans="1:15" ht="13.5" customHeight="1">
      <c r="A33" s="225" t="s">
        <v>165</v>
      </c>
      <c r="B33" s="60" t="s">
        <v>166</v>
      </c>
      <c r="C33" s="61" t="s">
        <v>110</v>
      </c>
      <c r="D33" s="90" t="s">
        <v>154</v>
      </c>
      <c r="E33" s="91">
        <v>1.81677902896924</v>
      </c>
      <c r="F33" s="92">
        <v>19.472443189179401</v>
      </c>
      <c r="G33" s="93">
        <v>12.916719666666699</v>
      </c>
      <c r="H33" s="94">
        <v>42.6272496666667</v>
      </c>
      <c r="I33" s="94">
        <v>17.5721666666667</v>
      </c>
      <c r="J33" s="94">
        <v>20.208612333333299</v>
      </c>
      <c r="K33" s="94">
        <v>6.6752634056666702</v>
      </c>
      <c r="L33" s="95">
        <v>1.07362953717522</v>
      </c>
      <c r="M33" s="96">
        <v>0.45881678956514499</v>
      </c>
      <c r="O33" s="97"/>
    </row>
    <row r="34" spans="1:15">
      <c r="A34" s="225"/>
      <c r="B34" s="60" t="s">
        <v>167</v>
      </c>
      <c r="C34" s="61" t="s">
        <v>126</v>
      </c>
      <c r="D34" s="98" t="s">
        <v>156</v>
      </c>
      <c r="E34" s="99">
        <v>0.88260113317372502</v>
      </c>
      <c r="F34" s="100">
        <v>7.4990642682577802</v>
      </c>
      <c r="G34" s="79">
        <v>11.243446333333299</v>
      </c>
      <c r="H34" s="80">
        <v>34.467773000000001</v>
      </c>
      <c r="I34" s="80">
        <v>15.9395633333333</v>
      </c>
      <c r="J34" s="80">
        <v>24.16479</v>
      </c>
      <c r="K34" s="80">
        <v>14.184437580000001</v>
      </c>
      <c r="L34" s="101">
        <v>1.45393770092398</v>
      </c>
      <c r="M34" s="102">
        <v>1.06115336715214</v>
      </c>
      <c r="O34" s="97"/>
    </row>
    <row r="35" spans="1:15">
      <c r="A35" s="225"/>
      <c r="B35" s="60" t="s">
        <v>168</v>
      </c>
      <c r="C35" s="61" t="s">
        <v>128</v>
      </c>
      <c r="D35" s="98" t="s">
        <v>169</v>
      </c>
      <c r="E35" s="99">
        <v>0.85373878710213102</v>
      </c>
      <c r="F35" s="100">
        <v>12.0601765510382</v>
      </c>
      <c r="G35" s="79">
        <v>12.218201333333299</v>
      </c>
      <c r="H35" s="80">
        <v>36.929945333333301</v>
      </c>
      <c r="I35" s="80">
        <v>15.975246666666701</v>
      </c>
      <c r="J35" s="80">
        <v>23.44089</v>
      </c>
      <c r="K35" s="80">
        <v>11.435723449999999</v>
      </c>
      <c r="L35" s="101">
        <v>1.48096433232689</v>
      </c>
      <c r="M35" s="102">
        <v>1.1902021287259901</v>
      </c>
      <c r="O35" s="97"/>
    </row>
    <row r="36" spans="1:15">
      <c r="A36" s="225"/>
      <c r="B36" s="60" t="s">
        <v>170</v>
      </c>
      <c r="C36" s="61" t="s">
        <v>130</v>
      </c>
      <c r="D36" s="98" t="s">
        <v>171</v>
      </c>
      <c r="E36" s="99">
        <v>0.80485400656517003</v>
      </c>
      <c r="F36" s="100">
        <v>8.8701800083724809</v>
      </c>
      <c r="G36" s="79">
        <v>10.141764999999999</v>
      </c>
      <c r="H36" s="80">
        <v>34.274751000000002</v>
      </c>
      <c r="I36" s="80">
        <v>16.596879999999999</v>
      </c>
      <c r="J36" s="80">
        <v>25.941980000000001</v>
      </c>
      <c r="K36" s="80">
        <v>13.044636016666701</v>
      </c>
      <c r="L36" s="101">
        <v>1.3533687534171599</v>
      </c>
      <c r="M36" s="102">
        <v>0.95805942878077899</v>
      </c>
      <c r="O36" s="97"/>
    </row>
    <row r="37" spans="1:15">
      <c r="A37" s="225"/>
      <c r="B37" s="60" t="s">
        <v>172</v>
      </c>
      <c r="C37" s="61" t="s">
        <v>224</v>
      </c>
      <c r="D37" s="98" t="s">
        <v>174</v>
      </c>
      <c r="E37" s="99">
        <v>0.62072214370829104</v>
      </c>
      <c r="F37" s="100">
        <v>8.70622340674241</v>
      </c>
      <c r="G37" s="79">
        <v>6.7575961333333296</v>
      </c>
      <c r="H37" s="80">
        <v>23.923635999999998</v>
      </c>
      <c r="I37" s="80">
        <v>12.890484666666699</v>
      </c>
      <c r="J37" s="80">
        <v>17.443024666666702</v>
      </c>
      <c r="K37" s="80">
        <v>38.98526047</v>
      </c>
      <c r="L37" s="101">
        <v>1.3518748190180101</v>
      </c>
      <c r="M37" s="102">
        <v>0.77349496515295801</v>
      </c>
      <c r="O37" s="97"/>
    </row>
    <row r="38" spans="1:15">
      <c r="A38" s="225"/>
      <c r="B38" s="64" t="s">
        <v>175</v>
      </c>
      <c r="C38" s="65" t="s">
        <v>120</v>
      </c>
      <c r="D38" s="103" t="s">
        <v>176</v>
      </c>
      <c r="E38" s="104">
        <v>0.54607387116572204</v>
      </c>
      <c r="F38" s="105">
        <v>5.3278440394744804</v>
      </c>
      <c r="G38" s="86">
        <v>3.6390844333333301</v>
      </c>
      <c r="H38" s="87">
        <v>15.5988713333333</v>
      </c>
      <c r="I38" s="87">
        <v>10.7595946666667</v>
      </c>
      <c r="J38" s="87">
        <v>19.127393333333298</v>
      </c>
      <c r="K38" s="87">
        <v>50.875070666666701</v>
      </c>
      <c r="L38" s="106">
        <v>1.6244159877003801</v>
      </c>
      <c r="M38" s="107">
        <v>0.84608150707709895</v>
      </c>
      <c r="O38" s="97"/>
    </row>
    <row r="39" spans="1:15" ht="12.75" customHeight="1">
      <c r="A39" s="225" t="s">
        <v>225</v>
      </c>
      <c r="B39" s="60" t="s">
        <v>178</v>
      </c>
      <c r="C39" s="61" t="s">
        <v>226</v>
      </c>
      <c r="D39" s="98" t="s">
        <v>154</v>
      </c>
      <c r="E39" s="91">
        <v>1.0754704117807501</v>
      </c>
      <c r="F39" s="92">
        <v>12.665911094320601</v>
      </c>
      <c r="G39" s="79">
        <v>10.9674093333333</v>
      </c>
      <c r="H39" s="80">
        <v>38.288330999999999</v>
      </c>
      <c r="I39" s="80">
        <v>16.901726666666701</v>
      </c>
      <c r="J39" s="80">
        <v>21.141296666666701</v>
      </c>
      <c r="K39" s="80">
        <v>12.7012430333333</v>
      </c>
      <c r="L39" s="95">
        <v>1.1970828434327401</v>
      </c>
      <c r="M39" s="96">
        <v>0.77512087541305996</v>
      </c>
      <c r="O39" s="97"/>
    </row>
    <row r="40" spans="1:15">
      <c r="A40" s="225"/>
      <c r="B40" s="60" t="s">
        <v>179</v>
      </c>
      <c r="C40" s="61" t="s">
        <v>227</v>
      </c>
      <c r="D40" s="98" t="s">
        <v>181</v>
      </c>
      <c r="E40" s="99">
        <v>0.88343471495259895</v>
      </c>
      <c r="F40" s="100">
        <v>9.7325035484223203</v>
      </c>
      <c r="G40" s="79">
        <v>9.5712072666666703</v>
      </c>
      <c r="H40" s="80">
        <v>29.459490333333299</v>
      </c>
      <c r="I40" s="80">
        <v>14.98725</v>
      </c>
      <c r="J40" s="80">
        <v>25.161200000000001</v>
      </c>
      <c r="K40" s="80">
        <v>20.820870016666699</v>
      </c>
      <c r="L40" s="101">
        <v>1.4261980553760101</v>
      </c>
      <c r="M40" s="102">
        <v>1.17543178536951</v>
      </c>
      <c r="O40" s="97"/>
    </row>
    <row r="41" spans="1:15">
      <c r="A41" s="225"/>
      <c r="B41" s="60" t="s">
        <v>182</v>
      </c>
      <c r="C41" s="61" t="s">
        <v>228</v>
      </c>
      <c r="D41" s="98" t="s">
        <v>184</v>
      </c>
      <c r="E41" s="99">
        <v>0.80326895540114596</v>
      </c>
      <c r="F41" s="100">
        <v>11.012101210120999</v>
      </c>
      <c r="G41" s="79">
        <v>9.3113528999999993</v>
      </c>
      <c r="H41" s="80">
        <v>33.884570666666697</v>
      </c>
      <c r="I41" s="80">
        <v>17.469476666666701</v>
      </c>
      <c r="J41" s="80">
        <v>24.420106666666701</v>
      </c>
      <c r="K41" s="80">
        <v>14.9145151333333</v>
      </c>
      <c r="L41" s="101">
        <v>1.3913282683775301</v>
      </c>
      <c r="M41" s="102">
        <v>1.14127905167549</v>
      </c>
      <c r="O41" s="97"/>
    </row>
    <row r="42" spans="1:15">
      <c r="A42" s="225"/>
      <c r="B42" s="64" t="s">
        <v>185</v>
      </c>
      <c r="C42" s="65" t="s">
        <v>229</v>
      </c>
      <c r="D42" s="103" t="s">
        <v>187</v>
      </c>
      <c r="E42" s="104">
        <v>0.57862891382248405</v>
      </c>
      <c r="F42" s="105">
        <v>5.5422476096881796</v>
      </c>
      <c r="G42" s="86">
        <v>8.2625515666666693</v>
      </c>
      <c r="H42" s="87">
        <v>41.097332333333298</v>
      </c>
      <c r="I42" s="87">
        <v>24.160966666666699</v>
      </c>
      <c r="J42" s="87">
        <v>16.4632343333333</v>
      </c>
      <c r="K42" s="87">
        <v>10.015914106666701</v>
      </c>
      <c r="L42" s="106">
        <v>1.6011241922953601</v>
      </c>
      <c r="M42" s="107">
        <v>1.22027460522352</v>
      </c>
      <c r="O42" s="97"/>
    </row>
  </sheetData>
  <mergeCells count="17">
    <mergeCell ref="G1:K1"/>
    <mergeCell ref="L1:M1"/>
    <mergeCell ref="A2:A3"/>
    <mergeCell ref="G3:K3"/>
    <mergeCell ref="L3:M3"/>
    <mergeCell ref="B1:B2"/>
    <mergeCell ref="C1:C2"/>
    <mergeCell ref="D1:D2"/>
    <mergeCell ref="E1:E2"/>
    <mergeCell ref="F1:F2"/>
    <mergeCell ref="A33:A38"/>
    <mergeCell ref="A39:A42"/>
    <mergeCell ref="A4:A10"/>
    <mergeCell ref="A11:A15"/>
    <mergeCell ref="A16:A20"/>
    <mergeCell ref="A21:A26"/>
    <mergeCell ref="A27:A3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BB59"/>
  </sheetPr>
  <dimension ref="A1:AB99"/>
  <sheetViews>
    <sheetView zoomScale="60" zoomScaleNormal="60" workbookViewId="0">
      <selection activeCell="L22" sqref="L22"/>
    </sheetView>
  </sheetViews>
  <sheetFormatPr defaultColWidth="10.5" defaultRowHeight="15.75"/>
  <cols>
    <col min="1" max="1" width="16.875" style="50" customWidth="1"/>
    <col min="2" max="2" width="11.125" style="50" customWidth="1"/>
    <col min="3" max="3" width="12.625" customWidth="1"/>
    <col min="4" max="4" width="17.875" customWidth="1"/>
    <col min="5" max="5" width="11" customWidth="1"/>
    <col min="6" max="6" width="9.625" style="50" customWidth="1"/>
    <col min="7" max="8" width="11" customWidth="1"/>
    <col min="9" max="9" width="14.25" style="50" customWidth="1"/>
    <col min="10" max="10" width="14.625" style="50" customWidth="1"/>
    <col min="13" max="13" width="20.375" customWidth="1"/>
    <col min="14" max="14" width="16.5" customWidth="1"/>
    <col min="18" max="18" width="14.375" customWidth="1"/>
    <col min="1023" max="1023" width="8.375" customWidth="1"/>
  </cols>
  <sheetData>
    <row r="1" spans="1:28" ht="57.75" customHeight="1">
      <c r="A1" s="108" t="s">
        <v>95</v>
      </c>
      <c r="B1" s="239" t="s">
        <v>188</v>
      </c>
      <c r="C1" s="243" t="s">
        <v>233</v>
      </c>
      <c r="D1" s="244" t="s">
        <v>234</v>
      </c>
      <c r="E1" s="238" t="s">
        <v>32</v>
      </c>
      <c r="F1" s="237" t="s">
        <v>230</v>
      </c>
      <c r="G1" s="239" t="s">
        <v>231</v>
      </c>
      <c r="H1" s="240" t="s">
        <v>42</v>
      </c>
      <c r="I1" s="241" t="s">
        <v>39</v>
      </c>
      <c r="J1"/>
    </row>
    <row r="2" spans="1:28" ht="22.5" customHeight="1">
      <c r="A2" s="242" t="s">
        <v>100</v>
      </c>
      <c r="B2" s="239"/>
      <c r="C2" s="243"/>
      <c r="D2" s="244"/>
      <c r="E2" s="238"/>
      <c r="F2" s="238"/>
      <c r="G2" s="239"/>
      <c r="H2" s="240"/>
      <c r="I2" s="241"/>
      <c r="J2"/>
    </row>
    <row r="3" spans="1:28">
      <c r="A3" s="242"/>
      <c r="B3" s="109" t="s">
        <v>101</v>
      </c>
      <c r="C3" s="110" t="s">
        <v>193</v>
      </c>
      <c r="D3" s="111" t="s">
        <v>193</v>
      </c>
      <c r="E3" s="111" t="s">
        <v>193</v>
      </c>
      <c r="F3" s="112" t="s">
        <v>232</v>
      </c>
      <c r="G3" s="111" t="s">
        <v>193</v>
      </c>
      <c r="H3" s="113" t="s">
        <v>193</v>
      </c>
      <c r="I3" s="110" t="s">
        <v>193</v>
      </c>
      <c r="J3"/>
    </row>
    <row r="4" spans="1:28" ht="15.75" customHeight="1">
      <c r="A4" s="236" t="s">
        <v>109</v>
      </c>
      <c r="B4" s="115" t="s">
        <v>195</v>
      </c>
      <c r="C4" s="206">
        <f t="shared" ref="C4:C42" si="0">H4*0.120001998201619</f>
        <v>1.83409541298245</v>
      </c>
      <c r="D4" s="118">
        <f t="shared" ref="D4:D42" si="1">G4*0.58</f>
        <v>3.1766725793889163</v>
      </c>
      <c r="E4" s="116">
        <v>0.23973670601844799</v>
      </c>
      <c r="F4" s="119">
        <f t="shared" ref="F4:F37" si="2">D4/E4</f>
        <v>13.250672507131503</v>
      </c>
      <c r="G4" s="120">
        <v>5.4770216886015799</v>
      </c>
      <c r="H4" s="121">
        <v>15.283873939339999</v>
      </c>
      <c r="I4" s="122">
        <v>1.37156121292788</v>
      </c>
      <c r="J4"/>
      <c r="Y4" s="123"/>
      <c r="Z4" s="123"/>
      <c r="AB4" s="56"/>
    </row>
    <row r="5" spans="1:28">
      <c r="A5" s="236"/>
      <c r="B5" s="124" t="s">
        <v>196</v>
      </c>
      <c r="C5" s="208">
        <f t="shared" si="0"/>
        <v>1.6815258697722664</v>
      </c>
      <c r="D5" s="118">
        <f t="shared" si="1"/>
        <v>0.36479437043651286</v>
      </c>
      <c r="E5" s="125">
        <v>0.15696656703949</v>
      </c>
      <c r="F5" s="119">
        <f t="shared" si="2"/>
        <v>2.3240259204034008</v>
      </c>
      <c r="G5" s="127">
        <v>0.62895581109743603</v>
      </c>
      <c r="H5" s="121">
        <v>14.0124822500629</v>
      </c>
      <c r="I5" s="122">
        <v>4.5542651851951899</v>
      </c>
      <c r="J5"/>
      <c r="Y5" s="123"/>
      <c r="Z5" s="123"/>
      <c r="AA5" s="56"/>
      <c r="AB5" s="56"/>
    </row>
    <row r="6" spans="1:28">
      <c r="A6" s="236"/>
      <c r="B6" s="124" t="s">
        <v>197</v>
      </c>
      <c r="C6" s="208">
        <f t="shared" si="0"/>
        <v>1.7388764681833382</v>
      </c>
      <c r="D6" s="118">
        <f t="shared" si="1"/>
        <v>0.57247483620042372</v>
      </c>
      <c r="E6" s="125">
        <v>0.146583661437035</v>
      </c>
      <c r="F6" s="119">
        <f t="shared" si="2"/>
        <v>3.9054477872101065</v>
      </c>
      <c r="G6" s="127">
        <v>0.98702557965590298</v>
      </c>
      <c r="H6" s="121">
        <v>14.490395945422501</v>
      </c>
      <c r="I6" s="122">
        <v>2.4310416140767802E-2</v>
      </c>
      <c r="J6"/>
      <c r="Y6" s="123"/>
      <c r="Z6" s="123"/>
      <c r="AA6" s="56"/>
      <c r="AB6" s="56"/>
    </row>
    <row r="7" spans="1:28">
      <c r="A7" s="236"/>
      <c r="B7" s="124" t="s">
        <v>198</v>
      </c>
      <c r="C7" s="208">
        <f t="shared" si="0"/>
        <v>1.7147387773088347</v>
      </c>
      <c r="D7" s="118">
        <f t="shared" si="1"/>
        <v>0.56220699067225588</v>
      </c>
      <c r="E7" s="125">
        <v>0.14016073942184401</v>
      </c>
      <c r="F7" s="119">
        <f t="shared" si="2"/>
        <v>4.011158852267271</v>
      </c>
      <c r="G7" s="127">
        <v>0.96932239771078599</v>
      </c>
      <c r="H7" s="121">
        <v>14.2892518708551</v>
      </c>
      <c r="I7" s="122">
        <v>0.22207551499161099</v>
      </c>
      <c r="J7"/>
      <c r="Y7" s="123"/>
      <c r="Z7" s="123"/>
      <c r="AA7" s="56"/>
      <c r="AB7" s="56"/>
    </row>
    <row r="8" spans="1:28">
      <c r="A8" s="236"/>
      <c r="B8" s="124" t="s">
        <v>199</v>
      </c>
      <c r="C8" s="208">
        <f t="shared" si="0"/>
        <v>1.9583597310051577</v>
      </c>
      <c r="D8" s="118">
        <f t="shared" si="1"/>
        <v>0.6735431867515792</v>
      </c>
      <c r="E8" s="125">
        <v>0.148486077785492</v>
      </c>
      <c r="F8" s="119">
        <f t="shared" si="2"/>
        <v>4.5360696221271493</v>
      </c>
      <c r="G8" s="127">
        <v>1.16128135646824</v>
      </c>
      <c r="H8" s="121">
        <v>16.319392679735699</v>
      </c>
      <c r="I8" s="122">
        <v>1.1170856293985301</v>
      </c>
      <c r="J8"/>
      <c r="Y8" s="123"/>
      <c r="Z8" s="123"/>
      <c r="AA8" s="56"/>
      <c r="AB8" s="56"/>
    </row>
    <row r="9" spans="1:28">
      <c r="A9" s="236"/>
      <c r="B9" s="124" t="s">
        <v>200</v>
      </c>
      <c r="C9" s="208">
        <f t="shared" si="0"/>
        <v>1.6922480460778877</v>
      </c>
      <c r="D9" s="118">
        <f t="shared" si="1"/>
        <v>0.29068435687726968</v>
      </c>
      <c r="E9" s="125">
        <v>9.4174593687057495E-2</v>
      </c>
      <c r="F9" s="119">
        <f t="shared" si="2"/>
        <v>3.0866536875456538</v>
      </c>
      <c r="G9" s="127">
        <v>0.50117992565046499</v>
      </c>
      <c r="H9" s="121">
        <v>14.1018322314491</v>
      </c>
      <c r="I9" s="119">
        <v>1.1953097948576199</v>
      </c>
      <c r="J9"/>
      <c r="Y9" s="123"/>
      <c r="Z9" s="123"/>
      <c r="AA9" s="56"/>
      <c r="AB9" s="56"/>
    </row>
    <row r="10" spans="1:28">
      <c r="A10" s="236"/>
      <c r="B10" s="128" t="s">
        <v>201</v>
      </c>
      <c r="C10" s="211">
        <f t="shared" si="0"/>
        <v>1.3733002789999509</v>
      </c>
      <c r="D10" s="118">
        <f t="shared" si="1"/>
        <v>0.2354147896978506</v>
      </c>
      <c r="E10" s="129">
        <v>0.132442176342011</v>
      </c>
      <c r="F10" s="131">
        <f t="shared" si="2"/>
        <v>1.7774910998889741</v>
      </c>
      <c r="G10" s="132">
        <v>0.40588756844457002</v>
      </c>
      <c r="H10" s="133">
        <v>11.443978430197699</v>
      </c>
      <c r="I10" s="131">
        <v>0.69848428909266702</v>
      </c>
      <c r="J10"/>
      <c r="Y10" s="123"/>
      <c r="Z10" s="123"/>
      <c r="AA10" s="56"/>
      <c r="AB10" s="56"/>
    </row>
    <row r="11" spans="1:28" ht="15.75" customHeight="1">
      <c r="A11" s="236" t="s">
        <v>124</v>
      </c>
      <c r="B11" s="115" t="s">
        <v>202</v>
      </c>
      <c r="C11" s="206">
        <f t="shared" si="0"/>
        <v>0</v>
      </c>
      <c r="D11" s="136">
        <f t="shared" si="1"/>
        <v>3.1230263929574256</v>
      </c>
      <c r="E11" s="116">
        <v>0.21868428587913499</v>
      </c>
      <c r="F11" s="123">
        <f t="shared" si="2"/>
        <v>14.280982194959799</v>
      </c>
      <c r="G11" s="120">
        <v>5.3845282637196998</v>
      </c>
      <c r="H11" s="121">
        <v>0</v>
      </c>
      <c r="I11" s="119">
        <v>0</v>
      </c>
      <c r="J11"/>
      <c r="Y11" s="123"/>
      <c r="Z11" s="123"/>
      <c r="AA11" s="56"/>
      <c r="AB11" s="56"/>
    </row>
    <row r="12" spans="1:28">
      <c r="A12" s="236"/>
      <c r="B12" s="124" t="s">
        <v>203</v>
      </c>
      <c r="C12" s="208">
        <f t="shared" si="0"/>
        <v>0</v>
      </c>
      <c r="D12" s="118">
        <f t="shared" si="1"/>
        <v>1.8153933806025697</v>
      </c>
      <c r="E12" s="125">
        <v>0.209903359413147</v>
      </c>
      <c r="F12" s="123">
        <f t="shared" si="2"/>
        <v>8.6487104621769344</v>
      </c>
      <c r="G12" s="127">
        <v>3.1299885872458102</v>
      </c>
      <c r="H12" s="121">
        <v>0</v>
      </c>
      <c r="I12" s="119">
        <v>0</v>
      </c>
      <c r="J12"/>
      <c r="Y12" s="123"/>
      <c r="Z12" s="123"/>
      <c r="AA12" s="56"/>
      <c r="AB12" s="56"/>
    </row>
    <row r="13" spans="1:28">
      <c r="A13" s="236"/>
      <c r="B13" s="124" t="s">
        <v>204</v>
      </c>
      <c r="C13" s="208">
        <f t="shared" si="0"/>
        <v>0</v>
      </c>
      <c r="D13" s="118">
        <f t="shared" si="1"/>
        <v>0.74210719955568916</v>
      </c>
      <c r="E13" s="125">
        <v>0.13018487393855999</v>
      </c>
      <c r="F13" s="123">
        <f t="shared" si="2"/>
        <v>5.7004103249807843</v>
      </c>
      <c r="G13" s="127">
        <v>1.2794951716477401</v>
      </c>
      <c r="H13" s="121">
        <v>0</v>
      </c>
      <c r="I13" s="119">
        <v>0</v>
      </c>
      <c r="J13"/>
      <c r="Y13" s="123"/>
      <c r="Z13" s="123"/>
      <c r="AA13" s="56"/>
      <c r="AB13" s="56"/>
    </row>
    <row r="14" spans="1:28">
      <c r="A14" s="236"/>
      <c r="B14" s="124" t="s">
        <v>205</v>
      </c>
      <c r="C14" s="208">
        <f t="shared" si="0"/>
        <v>0</v>
      </c>
      <c r="D14" s="118">
        <f t="shared" si="1"/>
        <v>0.61697377985545576</v>
      </c>
      <c r="E14" s="125">
        <v>0.138670548796654</v>
      </c>
      <c r="F14" s="123">
        <f t="shared" si="2"/>
        <v>4.4492055826517563</v>
      </c>
      <c r="G14" s="127">
        <v>1.06374789630251</v>
      </c>
      <c r="H14" s="121">
        <v>0</v>
      </c>
      <c r="I14" s="119">
        <v>0</v>
      </c>
      <c r="J14"/>
      <c r="Y14" s="123"/>
      <c r="Z14" s="123"/>
      <c r="AA14" s="56"/>
      <c r="AB14" s="56"/>
    </row>
    <row r="15" spans="1:28">
      <c r="A15" s="236"/>
      <c r="B15" s="128" t="s">
        <v>206</v>
      </c>
      <c r="C15" s="211">
        <f t="shared" si="0"/>
        <v>0</v>
      </c>
      <c r="D15" s="137">
        <f t="shared" si="1"/>
        <v>0.85918658062687947</v>
      </c>
      <c r="E15" s="129">
        <v>0.139271020889282</v>
      </c>
      <c r="F15" s="123">
        <f t="shared" si="2"/>
        <v>6.1691698326094526</v>
      </c>
      <c r="G15" s="132">
        <v>1.4813561734946199</v>
      </c>
      <c r="H15" s="133">
        <v>0</v>
      </c>
      <c r="I15" s="131">
        <v>0</v>
      </c>
      <c r="J15"/>
      <c r="Y15" s="123"/>
      <c r="Z15" s="123"/>
      <c r="AA15" s="56"/>
      <c r="AB15" s="56"/>
    </row>
    <row r="16" spans="1:28" ht="15.75" customHeight="1">
      <c r="A16" s="236" t="s">
        <v>134</v>
      </c>
      <c r="B16" s="115" t="s">
        <v>207</v>
      </c>
      <c r="C16" s="206">
        <f t="shared" si="0"/>
        <v>0</v>
      </c>
      <c r="D16" s="118">
        <f t="shared" si="1"/>
        <v>3.2363580183710901</v>
      </c>
      <c r="E16" s="116">
        <v>0.28766056895255998</v>
      </c>
      <c r="F16" s="138">
        <f t="shared" si="2"/>
        <v>11.250613979369621</v>
      </c>
      <c r="G16" s="120">
        <v>5.5799276178811903</v>
      </c>
      <c r="H16" s="121">
        <v>0</v>
      </c>
      <c r="I16" s="119">
        <v>0</v>
      </c>
      <c r="J16"/>
      <c r="Y16" s="123"/>
      <c r="Z16" s="152"/>
      <c r="AA16" s="56"/>
      <c r="AB16" s="56"/>
    </row>
    <row r="17" spans="1:28">
      <c r="A17" s="236"/>
      <c r="B17" s="124" t="s">
        <v>208</v>
      </c>
      <c r="C17" s="208">
        <f t="shared" si="0"/>
        <v>0</v>
      </c>
      <c r="D17" s="118">
        <f t="shared" si="1"/>
        <v>2.1038031053233031</v>
      </c>
      <c r="E17" s="125">
        <v>0.234658032655716</v>
      </c>
      <c r="F17" s="123">
        <f t="shared" si="2"/>
        <v>8.9653999120070473</v>
      </c>
      <c r="G17" s="127">
        <v>3.6272467333160399</v>
      </c>
      <c r="H17" s="121">
        <v>0</v>
      </c>
      <c r="I17" s="119">
        <v>0</v>
      </c>
      <c r="J17"/>
      <c r="Y17" s="123"/>
      <c r="Z17" s="152"/>
      <c r="AA17" s="56"/>
      <c r="AB17" s="56"/>
    </row>
    <row r="18" spans="1:28">
      <c r="A18" s="236"/>
      <c r="B18" s="124" t="s">
        <v>209</v>
      </c>
      <c r="C18" s="208">
        <f t="shared" si="0"/>
        <v>0</v>
      </c>
      <c r="D18" s="118">
        <f t="shared" si="1"/>
        <v>1.1206899157169494</v>
      </c>
      <c r="E18" s="125">
        <v>0.17035837471485099</v>
      </c>
      <c r="F18" s="123">
        <f t="shared" si="2"/>
        <v>6.5784257310084167</v>
      </c>
      <c r="G18" s="127">
        <v>1.9322239926154301</v>
      </c>
      <c r="H18" s="121">
        <v>0</v>
      </c>
      <c r="I18" s="119">
        <v>0</v>
      </c>
      <c r="J18"/>
      <c r="Y18" s="123"/>
      <c r="Z18" s="152"/>
      <c r="AA18" s="56"/>
      <c r="AB18" s="56"/>
    </row>
    <row r="19" spans="1:28">
      <c r="A19" s="236"/>
      <c r="B19" s="124" t="s">
        <v>210</v>
      </c>
      <c r="C19" s="208">
        <f t="shared" si="0"/>
        <v>0</v>
      </c>
      <c r="D19" s="118">
        <f t="shared" si="1"/>
        <v>0.90396219729211957</v>
      </c>
      <c r="E19" s="125">
        <v>0.159321159124374</v>
      </c>
      <c r="F19" s="123">
        <f t="shared" si="2"/>
        <v>5.673836433655632</v>
      </c>
      <c r="G19" s="127">
        <v>1.55855551257262</v>
      </c>
      <c r="H19" s="121">
        <v>0</v>
      </c>
      <c r="I19" s="119">
        <v>0</v>
      </c>
      <c r="J19"/>
      <c r="Y19" s="123"/>
      <c r="Z19" s="123"/>
      <c r="AA19" s="56"/>
      <c r="AB19" s="56"/>
    </row>
    <row r="20" spans="1:28">
      <c r="A20" s="236"/>
      <c r="B20" s="128" t="s">
        <v>211</v>
      </c>
      <c r="C20" s="211">
        <f t="shared" si="0"/>
        <v>2.2672182026107905</v>
      </c>
      <c r="D20" s="118">
        <f t="shared" si="1"/>
        <v>0.68207975727837511</v>
      </c>
      <c r="E20" s="129">
        <v>0.15211111307144201</v>
      </c>
      <c r="F20" s="135">
        <f t="shared" si="2"/>
        <v>4.4840889235885273</v>
      </c>
      <c r="G20" s="132">
        <v>1.17599958151444</v>
      </c>
      <c r="H20" s="133">
        <v>18.8931704187256</v>
      </c>
      <c r="I20" s="131">
        <v>4.87378159594153</v>
      </c>
      <c r="J20"/>
      <c r="Y20" s="123"/>
      <c r="Z20" s="123"/>
      <c r="AA20" s="56"/>
      <c r="AB20" s="56"/>
    </row>
    <row r="21" spans="1:28" ht="15.75" customHeight="1">
      <c r="A21" s="236" t="s">
        <v>144</v>
      </c>
      <c r="B21" s="115" t="s">
        <v>212</v>
      </c>
      <c r="C21" s="206">
        <f t="shared" si="0"/>
        <v>0</v>
      </c>
      <c r="D21" s="136">
        <f t="shared" si="1"/>
        <v>11.472929838554768</v>
      </c>
      <c r="E21" s="116">
        <v>0.61561799049377397</v>
      </c>
      <c r="F21" s="123">
        <f t="shared" si="2"/>
        <v>18.636443404379033</v>
      </c>
      <c r="G21" s="120">
        <v>19.780913514749599</v>
      </c>
      <c r="H21" s="139">
        <v>0</v>
      </c>
      <c r="I21" s="119">
        <v>0</v>
      </c>
      <c r="J21"/>
      <c r="Y21" s="123"/>
      <c r="Z21" s="152"/>
      <c r="AA21" s="56"/>
      <c r="AB21" s="56"/>
    </row>
    <row r="22" spans="1:28">
      <c r="A22" s="236"/>
      <c r="B22" s="124" t="s">
        <v>213</v>
      </c>
      <c r="C22" s="208">
        <f t="shared" si="0"/>
        <v>0</v>
      </c>
      <c r="D22" s="118">
        <f t="shared" si="1"/>
        <v>1.9361426489722569</v>
      </c>
      <c r="E22" s="125">
        <v>0.195902094244957</v>
      </c>
      <c r="F22" s="123">
        <f t="shared" si="2"/>
        <v>9.8832156768640456</v>
      </c>
      <c r="G22" s="127">
        <v>3.3381769809866499</v>
      </c>
      <c r="H22" s="139">
        <v>0</v>
      </c>
      <c r="I22" s="119">
        <v>0</v>
      </c>
      <c r="J22"/>
      <c r="Y22" s="123"/>
      <c r="Z22" s="152"/>
      <c r="AA22" s="56"/>
      <c r="AB22" s="56"/>
    </row>
    <row r="23" spans="1:28">
      <c r="A23" s="236"/>
      <c r="B23" s="124" t="s">
        <v>214</v>
      </c>
      <c r="C23" s="208">
        <f t="shared" si="0"/>
        <v>0</v>
      </c>
      <c r="D23" s="118">
        <f t="shared" si="1"/>
        <v>0.83500581354017356</v>
      </c>
      <c r="E23" s="125">
        <v>0.15823873877525299</v>
      </c>
      <c r="F23" s="123">
        <f t="shared" si="2"/>
        <v>5.2768735393305626</v>
      </c>
      <c r="G23" s="127">
        <v>1.4396651957589199</v>
      </c>
      <c r="H23" s="139">
        <v>0</v>
      </c>
      <c r="I23" s="119">
        <v>0</v>
      </c>
      <c r="J23"/>
      <c r="Y23" s="123"/>
      <c r="Z23" s="152"/>
      <c r="AA23" s="56"/>
      <c r="AB23" s="56"/>
    </row>
    <row r="24" spans="1:28">
      <c r="A24" s="236"/>
      <c r="B24" s="124" t="s">
        <v>215</v>
      </c>
      <c r="C24" s="208">
        <f t="shared" si="0"/>
        <v>0</v>
      </c>
      <c r="D24" s="118">
        <f t="shared" si="1"/>
        <v>0.89912672926618398</v>
      </c>
      <c r="E24" s="125">
        <v>0.161125212907791</v>
      </c>
      <c r="F24" s="123">
        <f t="shared" si="2"/>
        <v>5.5802981609137587</v>
      </c>
      <c r="G24" s="127">
        <v>1.5502184987348</v>
      </c>
      <c r="H24" s="139">
        <v>0</v>
      </c>
      <c r="I24" s="119">
        <v>0</v>
      </c>
      <c r="J24"/>
      <c r="Y24" s="123"/>
      <c r="Z24" s="152"/>
      <c r="AA24" s="56"/>
      <c r="AB24" s="56"/>
    </row>
    <row r="25" spans="1:28">
      <c r="A25" s="236"/>
      <c r="B25" s="124" t="s">
        <v>216</v>
      </c>
      <c r="C25" s="208">
        <f t="shared" si="0"/>
        <v>0</v>
      </c>
      <c r="D25" s="118">
        <f t="shared" si="1"/>
        <v>0.63853283516485748</v>
      </c>
      <c r="E25" s="125">
        <v>0.12125516682863199</v>
      </c>
      <c r="F25" s="123">
        <f t="shared" si="2"/>
        <v>5.2660257856664021</v>
      </c>
      <c r="G25" s="127">
        <v>1.1009186813187199</v>
      </c>
      <c r="H25" s="139">
        <v>0</v>
      </c>
      <c r="I25" s="119">
        <v>0</v>
      </c>
      <c r="J25"/>
      <c r="Y25" s="123"/>
      <c r="Z25" s="152"/>
      <c r="AA25" s="56"/>
      <c r="AB25" s="56"/>
    </row>
    <row r="26" spans="1:28">
      <c r="A26" s="236"/>
      <c r="B26" s="128" t="s">
        <v>217</v>
      </c>
      <c r="C26" s="211">
        <f t="shared" si="0"/>
        <v>0</v>
      </c>
      <c r="D26" s="137">
        <f t="shared" si="1"/>
        <v>0.3766834972032756</v>
      </c>
      <c r="E26" s="129">
        <v>0.113727830350399</v>
      </c>
      <c r="F26" s="123">
        <f t="shared" si="2"/>
        <v>3.3121488033553614</v>
      </c>
      <c r="G26" s="132">
        <v>0.64945430552288896</v>
      </c>
      <c r="H26" s="140">
        <v>0</v>
      </c>
      <c r="I26" s="131">
        <v>0</v>
      </c>
      <c r="J26"/>
      <c r="Y26" s="123"/>
      <c r="Z26" s="152"/>
      <c r="AA26" s="56"/>
      <c r="AB26" s="56"/>
    </row>
    <row r="27" spans="1:28" ht="15.75" customHeight="1">
      <c r="A27" s="236" t="s">
        <v>152</v>
      </c>
      <c r="B27" s="124" t="s">
        <v>218</v>
      </c>
      <c r="C27" s="206">
        <f t="shared" si="0"/>
        <v>2.457866891472082</v>
      </c>
      <c r="D27" s="118">
        <f t="shared" si="1"/>
        <v>2.8840596148935309</v>
      </c>
      <c r="E27" s="125">
        <v>0.31181216239929199</v>
      </c>
      <c r="F27" s="138">
        <f t="shared" si="2"/>
        <v>9.2493493284599335</v>
      </c>
      <c r="G27" s="213">
        <v>4.9725165774026401</v>
      </c>
      <c r="H27" s="121">
        <v>20.481883037835299</v>
      </c>
      <c r="I27" s="119">
        <v>3.1949123888775</v>
      </c>
      <c r="J27"/>
      <c r="Y27" s="141"/>
      <c r="Z27" s="123"/>
      <c r="AA27" s="56"/>
      <c r="AB27" s="56"/>
    </row>
    <row r="28" spans="1:28">
      <c r="A28" s="236"/>
      <c r="B28" s="124" t="s">
        <v>219</v>
      </c>
      <c r="C28" s="208">
        <f t="shared" si="0"/>
        <v>2.2631553760996574</v>
      </c>
      <c r="D28" s="118">
        <f t="shared" si="1"/>
        <v>0.59296617673869434</v>
      </c>
      <c r="E28" s="125">
        <v>0.13713437318801899</v>
      </c>
      <c r="F28" s="123">
        <f t="shared" si="2"/>
        <v>4.3239791961254248</v>
      </c>
      <c r="G28" s="214">
        <v>1.02235547713568</v>
      </c>
      <c r="H28" s="121">
        <v>18.859314094897499</v>
      </c>
      <c r="I28" s="119">
        <v>2.16950533403931</v>
      </c>
      <c r="J28"/>
      <c r="Y28" s="141"/>
      <c r="Z28" s="123"/>
      <c r="AA28" s="56"/>
      <c r="AB28" s="56"/>
    </row>
    <row r="29" spans="1:28">
      <c r="A29" s="236"/>
      <c r="B29" s="124" t="s">
        <v>220</v>
      </c>
      <c r="C29" s="208">
        <f t="shared" si="0"/>
        <v>2.7176794938802034</v>
      </c>
      <c r="D29" s="118">
        <f t="shared" si="1"/>
        <v>0.56244296759377854</v>
      </c>
      <c r="E29" s="125">
        <v>0.135346949100494</v>
      </c>
      <c r="F29" s="123">
        <f t="shared" si="2"/>
        <v>4.1555644314979663</v>
      </c>
      <c r="G29" s="214">
        <v>0.96972925447203195</v>
      </c>
      <c r="H29" s="121">
        <v>22.646952005867</v>
      </c>
      <c r="I29" s="119">
        <v>2.84354703153502</v>
      </c>
      <c r="J29"/>
      <c r="Y29" s="141"/>
      <c r="Z29" s="123"/>
      <c r="AA29" s="56"/>
      <c r="AB29" s="56"/>
    </row>
    <row r="30" spans="1:28">
      <c r="A30" s="236"/>
      <c r="B30" s="124" t="s">
        <v>221</v>
      </c>
      <c r="C30" s="208">
        <f t="shared" si="0"/>
        <v>2.1987027584247136</v>
      </c>
      <c r="D30" s="118">
        <f t="shared" si="1"/>
        <v>0.54815867004071495</v>
      </c>
      <c r="E30" s="125">
        <v>0.147591307759285</v>
      </c>
      <c r="F30" s="123">
        <f t="shared" si="2"/>
        <v>3.7140308488541742</v>
      </c>
      <c r="G30" s="214">
        <v>0.94510115524261196</v>
      </c>
      <c r="H30" s="121">
        <v>18.322217891160498</v>
      </c>
      <c r="I30" s="119">
        <v>2.0945662001874101</v>
      </c>
      <c r="J30"/>
      <c r="Y30" s="141"/>
      <c r="Z30" s="123"/>
      <c r="AA30" s="56"/>
      <c r="AB30" s="56"/>
    </row>
    <row r="31" spans="1:28">
      <c r="A31" s="236"/>
      <c r="B31" s="124" t="s">
        <v>222</v>
      </c>
      <c r="C31" s="208">
        <f t="shared" si="0"/>
        <v>2.2127949841064609</v>
      </c>
      <c r="D31" s="118">
        <f t="shared" si="1"/>
        <v>1.2114960597845428</v>
      </c>
      <c r="E31" s="125">
        <v>0.19339594244957001</v>
      </c>
      <c r="F31" s="123">
        <f t="shared" si="2"/>
        <v>6.2643302875935616</v>
      </c>
      <c r="G31" s="214">
        <v>2.0887863099733499</v>
      </c>
      <c r="H31" s="121">
        <v>18.439651149713999</v>
      </c>
      <c r="I31" s="119">
        <v>1.0438192411340399</v>
      </c>
      <c r="J31"/>
      <c r="Y31" s="141"/>
      <c r="Z31" s="123"/>
      <c r="AA31" s="56"/>
      <c r="AB31" s="56"/>
    </row>
    <row r="32" spans="1:28">
      <c r="A32" s="236"/>
      <c r="B32" s="128" t="s">
        <v>223</v>
      </c>
      <c r="C32" s="211">
        <f t="shared" si="0"/>
        <v>1.8453389103618028</v>
      </c>
      <c r="D32" s="118">
        <f t="shared" si="1"/>
        <v>1.3856407839095266</v>
      </c>
      <c r="E32" s="125">
        <v>0.156412988901138</v>
      </c>
      <c r="F32" s="123">
        <f t="shared" si="2"/>
        <v>8.8588600834508142</v>
      </c>
      <c r="G32" s="215">
        <v>2.3890358343267701</v>
      </c>
      <c r="H32" s="133">
        <v>15.377568190667899</v>
      </c>
      <c r="I32" s="131">
        <v>0.98533406045933802</v>
      </c>
      <c r="J32"/>
      <c r="Y32" s="141"/>
      <c r="Z32" s="123"/>
      <c r="AA32" s="56"/>
      <c r="AB32" s="56"/>
    </row>
    <row r="33" spans="1:28" ht="15" customHeight="1">
      <c r="A33" s="225" t="s">
        <v>165</v>
      </c>
      <c r="B33" s="143" t="s">
        <v>166</v>
      </c>
      <c r="C33" s="206">
        <f t="shared" si="0"/>
        <v>0.21689497840927432</v>
      </c>
      <c r="D33" s="136">
        <f t="shared" si="1"/>
        <v>4.6439717108217611</v>
      </c>
      <c r="E33" s="116">
        <v>0.36518481373786899</v>
      </c>
      <c r="F33" s="144">
        <f t="shared" si="2"/>
        <v>12.716771169337894</v>
      </c>
      <c r="G33" s="213">
        <v>8.0068477772788995</v>
      </c>
      <c r="H33" s="118">
        <v>1.80742805669671</v>
      </c>
      <c r="I33" s="189">
        <v>1.5526730215136402E-2</v>
      </c>
      <c r="J33" s="56"/>
      <c r="Y33" s="56"/>
      <c r="Z33" s="123"/>
      <c r="AA33" s="56"/>
      <c r="AB33" s="56"/>
    </row>
    <row r="34" spans="1:28">
      <c r="A34" s="225"/>
      <c r="B34" s="147" t="s">
        <v>167</v>
      </c>
      <c r="C34" s="208">
        <f t="shared" si="0"/>
        <v>3.5565999320986606E-2</v>
      </c>
      <c r="D34" s="118">
        <f t="shared" si="1"/>
        <v>1.5912222328401926</v>
      </c>
      <c r="E34" s="125">
        <v>0.19865462183952301</v>
      </c>
      <c r="F34" s="122">
        <f t="shared" si="2"/>
        <v>8.0099935159103026</v>
      </c>
      <c r="G34" s="214">
        <v>2.7434866083451599</v>
      </c>
      <c r="H34" s="118">
        <v>0.29637839247669101</v>
      </c>
      <c r="I34" s="119">
        <v>-4.9928702177969779E-4</v>
      </c>
      <c r="J34" s="56"/>
      <c r="Y34" s="56"/>
      <c r="Z34" s="123"/>
      <c r="AA34" s="56"/>
      <c r="AB34" s="56"/>
    </row>
    <row r="35" spans="1:28">
      <c r="A35" s="225"/>
      <c r="B35" s="147" t="s">
        <v>168</v>
      </c>
      <c r="C35" s="208">
        <f t="shared" si="0"/>
        <v>1.2762182753544354E-2</v>
      </c>
      <c r="D35" s="118">
        <f t="shared" si="1"/>
        <v>1.2298394843938456</v>
      </c>
      <c r="E35" s="125">
        <v>0.14699263870716101</v>
      </c>
      <c r="F35" s="122">
        <f t="shared" si="2"/>
        <v>8.3666739723200294</v>
      </c>
      <c r="G35" s="214">
        <v>2.1204129041273201</v>
      </c>
      <c r="H35" s="118">
        <v>0.106349752044147</v>
      </c>
      <c r="I35" s="119">
        <v>-3.1658424819635335E-4</v>
      </c>
      <c r="J35" s="56"/>
      <c r="Y35" s="56"/>
      <c r="Z35" s="123"/>
      <c r="AA35" s="56"/>
      <c r="AB35" s="56"/>
    </row>
    <row r="36" spans="1:28">
      <c r="A36" s="225"/>
      <c r="B36" s="147" t="s">
        <v>170</v>
      </c>
      <c r="C36" s="208">
        <f t="shared" si="0"/>
        <v>1.2312009974195279E-2</v>
      </c>
      <c r="D36" s="118">
        <f t="shared" si="1"/>
        <v>0.64966714905931011</v>
      </c>
      <c r="E36" s="125">
        <v>0.118892550468445</v>
      </c>
      <c r="F36" s="122">
        <f t="shared" si="2"/>
        <v>5.464321746817407</v>
      </c>
      <c r="G36" s="214">
        <v>1.1201157742401899</v>
      </c>
      <c r="H36" s="118">
        <v>0.102598374682974</v>
      </c>
      <c r="I36" s="119">
        <v>-3.0803428621140597E-4</v>
      </c>
      <c r="J36" s="56"/>
      <c r="Y36" s="56"/>
      <c r="Z36" s="123"/>
      <c r="AA36" s="56"/>
      <c r="AB36" s="56"/>
    </row>
    <row r="37" spans="1:28">
      <c r="A37" s="225"/>
      <c r="B37" s="147" t="s">
        <v>172</v>
      </c>
      <c r="C37" s="208">
        <f t="shared" si="0"/>
        <v>1.3263347922575537</v>
      </c>
      <c r="D37" s="118">
        <f t="shared" si="1"/>
        <v>0.47008523176158817</v>
      </c>
      <c r="E37" s="125">
        <v>0.112779200077057</v>
      </c>
      <c r="F37" s="122">
        <f t="shared" si="2"/>
        <v>4.1681908671137933</v>
      </c>
      <c r="G37" s="214">
        <v>0.81049177889929003</v>
      </c>
      <c r="H37" s="118">
        <v>11.0526058910214</v>
      </c>
      <c r="I37" s="119">
        <v>0.78979401768245938</v>
      </c>
      <c r="J37" s="56"/>
      <c r="Y37" s="56"/>
      <c r="Z37" s="123"/>
      <c r="AA37" s="56"/>
      <c r="AB37" s="56"/>
    </row>
    <row r="38" spans="1:28">
      <c r="A38" s="225"/>
      <c r="B38" s="149" t="s">
        <v>175</v>
      </c>
      <c r="C38" s="211">
        <f t="shared" si="0"/>
        <v>3.7422546259849976</v>
      </c>
      <c r="D38" s="137">
        <f t="shared" si="1"/>
        <v>0.34232059020792738</v>
      </c>
      <c r="E38" s="129">
        <v>0</v>
      </c>
      <c r="F38" s="134">
        <v>0</v>
      </c>
      <c r="G38" s="214">
        <v>0.59020791415159901</v>
      </c>
      <c r="H38" s="118">
        <v>31.184935934962699</v>
      </c>
      <c r="I38" s="131">
        <v>6.4976172960611862</v>
      </c>
      <c r="J38" s="56"/>
      <c r="Y38" s="56"/>
      <c r="Z38" s="123"/>
      <c r="AA38" s="56"/>
      <c r="AB38" s="56"/>
    </row>
    <row r="39" spans="1:28" ht="15" customHeight="1">
      <c r="A39" s="225" t="s">
        <v>225</v>
      </c>
      <c r="B39" s="147" t="s">
        <v>178</v>
      </c>
      <c r="C39" s="206">
        <f t="shared" si="0"/>
        <v>1.785613516797676E-2</v>
      </c>
      <c r="D39" s="136">
        <f t="shared" si="1"/>
        <v>2.3588325494047209</v>
      </c>
      <c r="E39" s="116">
        <v>0.34712409973144498</v>
      </c>
      <c r="F39" s="144">
        <f>D39/E39</f>
        <v>6.7953580613666649</v>
      </c>
      <c r="G39" s="213">
        <v>4.0669526713874502</v>
      </c>
      <c r="H39" s="136">
        <v>0.148798648652301</v>
      </c>
      <c r="I39" s="119">
        <v>-3.9999594269640748E-4</v>
      </c>
      <c r="J39" s="56"/>
      <c r="Y39" s="56"/>
      <c r="Z39" s="123"/>
      <c r="AA39" s="56"/>
      <c r="AB39" s="56"/>
    </row>
    <row r="40" spans="1:28">
      <c r="A40" s="225"/>
      <c r="B40" s="147" t="s">
        <v>179</v>
      </c>
      <c r="C40" s="208">
        <f t="shared" si="0"/>
        <v>5.1191159838286711E-2</v>
      </c>
      <c r="D40" s="118">
        <f t="shared" si="1"/>
        <v>1.4950011061078723</v>
      </c>
      <c r="E40" s="125">
        <v>0.203342109918594</v>
      </c>
      <c r="F40" s="122">
        <f>D40/E40</f>
        <v>7.352147111615893</v>
      </c>
      <c r="G40" s="214">
        <v>2.5775881139790902</v>
      </c>
      <c r="H40" s="118">
        <v>0.426585895280501</v>
      </c>
      <c r="I40" s="119">
        <v>-3.4093423538244117E-4</v>
      </c>
      <c r="J40" s="56"/>
      <c r="Y40" s="56"/>
      <c r="Z40" s="123"/>
      <c r="AA40" s="56"/>
      <c r="AB40" s="56"/>
    </row>
    <row r="41" spans="1:28">
      <c r="A41" s="225"/>
      <c r="B41" s="147" t="s">
        <v>182</v>
      </c>
      <c r="C41" s="208">
        <f t="shared" si="0"/>
        <v>2.3686791483775638</v>
      </c>
      <c r="D41" s="118">
        <f t="shared" si="1"/>
        <v>1.3742914480864585</v>
      </c>
      <c r="E41" s="125">
        <v>0.12132664769887901</v>
      </c>
      <c r="F41" s="122">
        <f>D41/E41</f>
        <v>11.327202013339368</v>
      </c>
      <c r="G41" s="214">
        <v>2.36946801394217</v>
      </c>
      <c r="H41" s="118">
        <v>19.738664221223001</v>
      </c>
      <c r="I41" s="119">
        <v>2.5763480260011598</v>
      </c>
      <c r="J41" s="56"/>
      <c r="Y41" s="56"/>
      <c r="Z41" s="123"/>
      <c r="AA41" s="56"/>
      <c r="AB41" s="56"/>
    </row>
    <row r="42" spans="1:28">
      <c r="A42" s="225"/>
      <c r="B42" s="149" t="s">
        <v>185</v>
      </c>
      <c r="C42" s="211">
        <f t="shared" si="0"/>
        <v>2.5180367119221359</v>
      </c>
      <c r="D42" s="137">
        <f t="shared" si="1"/>
        <v>0.60657626517770957</v>
      </c>
      <c r="E42" s="129">
        <v>0.118589967489243</v>
      </c>
      <c r="F42" s="134">
        <f>D42/E42</f>
        <v>5.1149037142010396</v>
      </c>
      <c r="G42" s="215">
        <v>1.04582114685812</v>
      </c>
      <c r="H42" s="137">
        <v>20.983289858986399</v>
      </c>
      <c r="I42" s="131">
        <v>2.9163913100041921</v>
      </c>
      <c r="J42" s="56"/>
      <c r="Y42" s="56"/>
      <c r="Z42" s="123"/>
      <c r="AA42" s="56"/>
      <c r="AB42" s="56"/>
    </row>
    <row r="44" spans="1:28" ht="15.75" customHeight="1">
      <c r="A44" s="151"/>
      <c r="B44" s="151"/>
      <c r="C44" s="151"/>
      <c r="D44" s="151"/>
      <c r="E44" s="151"/>
      <c r="F44" s="151"/>
      <c r="G44" s="151"/>
      <c r="H44" s="151"/>
      <c r="I44" s="151"/>
      <c r="J44" s="151"/>
    </row>
    <row r="45" spans="1:28">
      <c r="A45" s="151"/>
      <c r="B45" s="151"/>
      <c r="C45" s="151"/>
      <c r="D45" s="151"/>
      <c r="E45" s="151"/>
      <c r="F45" s="151"/>
      <c r="G45" s="151"/>
      <c r="H45" s="151"/>
      <c r="I45" s="151"/>
      <c r="J45" s="151"/>
    </row>
    <row r="46" spans="1:28">
      <c r="A46" s="151"/>
      <c r="B46" s="151"/>
      <c r="C46" s="151"/>
      <c r="D46" s="151"/>
      <c r="E46" s="151"/>
      <c r="F46" s="151"/>
      <c r="G46" s="151"/>
      <c r="H46" s="123"/>
      <c r="I46" s="123"/>
      <c r="J46" s="153"/>
    </row>
    <row r="47" spans="1:28">
      <c r="H47" s="123"/>
      <c r="I47" s="123"/>
      <c r="J47" s="153"/>
    </row>
    <row r="48" spans="1:28">
      <c r="H48" s="123"/>
      <c r="I48" s="123"/>
      <c r="J48" s="153"/>
    </row>
    <row r="49" spans="8:10">
      <c r="H49" s="123"/>
      <c r="I49" s="123"/>
      <c r="J49" s="153"/>
    </row>
    <row r="50" spans="8:10">
      <c r="H50" s="123"/>
      <c r="I50" s="123"/>
      <c r="J50" s="153"/>
    </row>
    <row r="51" spans="8:10">
      <c r="H51" s="123"/>
      <c r="I51" s="123"/>
      <c r="J51" s="153"/>
    </row>
    <row r="52" spans="8:10">
      <c r="H52" s="123"/>
      <c r="I52" s="123"/>
      <c r="J52" s="153"/>
    </row>
    <row r="53" spans="8:10">
      <c r="H53" s="123"/>
      <c r="I53" s="123"/>
      <c r="J53" s="153"/>
    </row>
    <row r="54" spans="8:10">
      <c r="H54" s="123"/>
      <c r="I54" s="123"/>
      <c r="J54" s="153"/>
    </row>
    <row r="55" spans="8:10">
      <c r="H55" s="123"/>
      <c r="I55" s="123"/>
      <c r="J55" s="153"/>
    </row>
    <row r="56" spans="8:10">
      <c r="H56" s="118"/>
      <c r="I56" s="123"/>
      <c r="J56" s="154"/>
    </row>
    <row r="57" spans="8:10">
      <c r="H57" s="118"/>
      <c r="I57" s="123"/>
      <c r="J57" s="154"/>
    </row>
    <row r="61" spans="8:10">
      <c r="J61" s="2"/>
    </row>
    <row r="62" spans="8:10">
      <c r="H62" s="123"/>
      <c r="I62" s="123"/>
      <c r="J62" s="153"/>
    </row>
    <row r="63" spans="8:10">
      <c r="H63" s="123"/>
      <c r="I63" s="123"/>
      <c r="J63" s="153"/>
    </row>
    <row r="64" spans="8:10">
      <c r="H64" s="123"/>
      <c r="I64" s="123"/>
      <c r="J64" s="153"/>
    </row>
    <row r="65" spans="8:14">
      <c r="H65" s="123"/>
      <c r="I65" s="123"/>
      <c r="J65" s="153"/>
    </row>
    <row r="66" spans="8:14">
      <c r="H66" s="118"/>
      <c r="I66" s="123"/>
      <c r="J66" s="154"/>
    </row>
    <row r="67" spans="8:14">
      <c r="H67" s="118"/>
      <c r="I67" s="123"/>
      <c r="J67" s="154"/>
    </row>
    <row r="72" spans="8:14">
      <c r="M72" s="123"/>
      <c r="N72" s="152"/>
    </row>
    <row r="73" spans="8:14">
      <c r="M73" s="123"/>
      <c r="N73" s="152"/>
    </row>
    <row r="74" spans="8:14">
      <c r="M74" s="123"/>
      <c r="N74" s="123"/>
    </row>
    <row r="75" spans="8:14">
      <c r="M75" s="123"/>
      <c r="N75" s="123"/>
    </row>
    <row r="76" spans="8:14">
      <c r="M76" s="123"/>
      <c r="N76" s="123"/>
    </row>
    <row r="77" spans="8:14">
      <c r="M77" s="123"/>
      <c r="N77" s="123"/>
    </row>
    <row r="78" spans="8:14">
      <c r="M78" s="123"/>
      <c r="N78" s="123"/>
    </row>
    <row r="79" spans="8:14">
      <c r="M79" s="123"/>
      <c r="N79" s="123"/>
    </row>
    <row r="80" spans="8:14">
      <c r="M80" s="123"/>
      <c r="N80" s="123"/>
    </row>
    <row r="81" spans="13:14">
      <c r="M81" s="123"/>
      <c r="N81" s="123"/>
    </row>
    <row r="82" spans="13:14">
      <c r="M82" s="123"/>
      <c r="N82" s="123"/>
    </row>
    <row r="83" spans="13:14">
      <c r="N83" s="123"/>
    </row>
    <row r="84" spans="13:14">
      <c r="M84" s="123"/>
      <c r="N84" s="123"/>
    </row>
    <row r="85" spans="13:14">
      <c r="N85" s="123"/>
    </row>
    <row r="86" spans="13:14">
      <c r="M86" s="114"/>
      <c r="N86" s="123"/>
    </row>
    <row r="87" spans="13:14">
      <c r="M87" s="114"/>
      <c r="N87" s="123"/>
    </row>
    <row r="88" spans="13:14">
      <c r="M88" s="123"/>
    </row>
    <row r="89" spans="13:14">
      <c r="M89" s="123"/>
      <c r="N89" s="123"/>
    </row>
    <row r="90" spans="13:14">
      <c r="M90" s="123"/>
    </row>
    <row r="91" spans="13:14">
      <c r="M91" s="123"/>
      <c r="N91" s="114"/>
    </row>
    <row r="92" spans="13:14">
      <c r="M92" s="123"/>
      <c r="N92" s="114"/>
    </row>
    <row r="93" spans="13:14">
      <c r="M93" s="123"/>
      <c r="N93" s="123"/>
    </row>
    <row r="94" spans="13:14">
      <c r="M94" s="123"/>
      <c r="N94" s="123"/>
    </row>
    <row r="95" spans="13:14">
      <c r="N95" s="123"/>
    </row>
    <row r="96" spans="13:14">
      <c r="N96" s="123"/>
    </row>
    <row r="97" spans="14:14">
      <c r="N97" s="123"/>
    </row>
    <row r="98" spans="14:14">
      <c r="N98" s="123"/>
    </row>
    <row r="99" spans="14:14">
      <c r="N99" s="123"/>
    </row>
  </sheetData>
  <mergeCells count="16">
    <mergeCell ref="F1:F2"/>
    <mergeCell ref="G1:G2"/>
    <mergeCell ref="H1:H2"/>
    <mergeCell ref="I1:I2"/>
    <mergeCell ref="A2:A3"/>
    <mergeCell ref="B1:B2"/>
    <mergeCell ref="C1:C2"/>
    <mergeCell ref="D1:D2"/>
    <mergeCell ref="E1:E2"/>
    <mergeCell ref="A33:A38"/>
    <mergeCell ref="A39:A42"/>
    <mergeCell ref="A4:A10"/>
    <mergeCell ref="A11:A15"/>
    <mergeCell ref="A16:A20"/>
    <mergeCell ref="A21:A26"/>
    <mergeCell ref="A27:A3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BB59"/>
  </sheetPr>
  <dimension ref="A1:P48"/>
  <sheetViews>
    <sheetView zoomScale="60" zoomScaleNormal="60" workbookViewId="0">
      <pane xSplit="1" ySplit="2" topLeftCell="B12" activePane="bottomRight" state="frozen"/>
      <selection pane="topRight" activeCell="B1" sqref="B1"/>
      <selection pane="bottomLeft" activeCell="A27" sqref="A27"/>
      <selection pane="bottomRight" activeCell="G52" sqref="G52"/>
    </sheetView>
  </sheetViews>
  <sheetFormatPr defaultColWidth="10.5" defaultRowHeight="15.75"/>
  <cols>
    <col min="1" max="1" width="16.875" style="50" customWidth="1"/>
    <col min="2" max="2" width="11.125" style="50" customWidth="1"/>
    <col min="3" max="4" width="8.625" style="50" customWidth="1"/>
    <col min="5" max="11" width="9.125" style="50" customWidth="1"/>
    <col min="12" max="12" width="7.5" style="50" customWidth="1"/>
  </cols>
  <sheetData>
    <row r="1" spans="1:15">
      <c r="A1" s="108" t="s">
        <v>95</v>
      </c>
      <c r="B1" s="240" t="s">
        <v>188</v>
      </c>
      <c r="C1" s="240" t="s">
        <v>235</v>
      </c>
      <c r="D1" s="241" t="s">
        <v>73</v>
      </c>
      <c r="E1" s="250" t="s">
        <v>236</v>
      </c>
      <c r="F1" s="251" t="s">
        <v>237</v>
      </c>
      <c r="G1" s="251"/>
      <c r="H1" s="251"/>
      <c r="I1" s="251"/>
      <c r="J1" s="251"/>
      <c r="K1" s="155"/>
      <c r="L1" s="247" t="s">
        <v>63</v>
      </c>
    </row>
    <row r="2" spans="1:15" ht="18.75">
      <c r="A2" s="242" t="s">
        <v>100</v>
      </c>
      <c r="B2" s="240"/>
      <c r="C2" s="240"/>
      <c r="D2" s="241"/>
      <c r="E2" s="250"/>
      <c r="F2" s="114" t="s">
        <v>238</v>
      </c>
      <c r="G2" s="114" t="s">
        <v>239</v>
      </c>
      <c r="H2" s="114" t="s">
        <v>240</v>
      </c>
      <c r="I2" s="114" t="s">
        <v>241</v>
      </c>
      <c r="J2" s="114" t="s">
        <v>242</v>
      </c>
      <c r="K2" s="156" t="s">
        <v>12</v>
      </c>
      <c r="L2" s="247"/>
      <c r="N2" s="114"/>
      <c r="O2" s="114"/>
    </row>
    <row r="3" spans="1:15">
      <c r="A3" s="242"/>
      <c r="B3" s="157" t="s">
        <v>101</v>
      </c>
      <c r="C3" s="248" t="s">
        <v>232</v>
      </c>
      <c r="D3" s="248"/>
      <c r="E3" s="158"/>
      <c r="F3" s="249" t="s">
        <v>243</v>
      </c>
      <c r="G3" s="249"/>
      <c r="H3" s="249"/>
      <c r="I3" s="249"/>
      <c r="J3" s="249"/>
      <c r="K3" s="249"/>
      <c r="L3" s="159" t="s">
        <v>244</v>
      </c>
    </row>
    <row r="4" spans="1:15" ht="15.75" customHeight="1">
      <c r="A4" s="236" t="s">
        <v>109</v>
      </c>
      <c r="B4" s="115" t="s">
        <v>195</v>
      </c>
      <c r="C4" s="160">
        <v>7.18</v>
      </c>
      <c r="D4" s="59">
        <v>6.85</v>
      </c>
      <c r="E4" s="59">
        <v>8.6</v>
      </c>
      <c r="F4" s="121">
        <v>12.652548530000001</v>
      </c>
      <c r="G4" s="123">
        <v>0.56858385700000003</v>
      </c>
      <c r="H4" s="123">
        <v>0</v>
      </c>
      <c r="I4" s="123">
        <v>3.4067673E-2</v>
      </c>
      <c r="J4" s="123">
        <v>0</v>
      </c>
      <c r="K4" s="122">
        <v>0</v>
      </c>
      <c r="L4" s="161">
        <v>6.1610449803570196E-3</v>
      </c>
    </row>
    <row r="5" spans="1:15">
      <c r="A5" s="236"/>
      <c r="B5" s="124" t="s">
        <v>196</v>
      </c>
      <c r="C5" s="160">
        <v>7.03</v>
      </c>
      <c r="D5" s="59">
        <v>6.75</v>
      </c>
      <c r="E5" s="59">
        <v>8.8000000000000007</v>
      </c>
      <c r="F5" s="121">
        <v>3.8849183429999998</v>
      </c>
      <c r="G5" s="123">
        <v>0.107945135</v>
      </c>
      <c r="H5" s="123">
        <v>0</v>
      </c>
      <c r="I5" s="123">
        <v>0</v>
      </c>
      <c r="J5" s="123">
        <v>0</v>
      </c>
      <c r="K5" s="122">
        <v>0</v>
      </c>
      <c r="L5" s="162">
        <v>4.3448429690833602E-3</v>
      </c>
    </row>
    <row r="6" spans="1:15">
      <c r="A6" s="236"/>
      <c r="B6" s="124" t="s">
        <v>197</v>
      </c>
      <c r="C6" s="160">
        <v>6.75</v>
      </c>
      <c r="D6" s="59">
        <v>7.02</v>
      </c>
      <c r="E6" s="59">
        <v>8.8000000000000007</v>
      </c>
      <c r="F6" s="121">
        <v>3.5607764670000002</v>
      </c>
      <c r="G6" s="123">
        <v>0.10249520500000001</v>
      </c>
      <c r="H6" s="123">
        <v>5.7371437999999997E-2</v>
      </c>
      <c r="I6" s="123">
        <v>1.3416264000000001E-2</v>
      </c>
      <c r="J6" s="123">
        <v>0</v>
      </c>
      <c r="K6" s="122">
        <v>0</v>
      </c>
      <c r="L6" s="162">
        <v>3.3417062229149398E-3</v>
      </c>
    </row>
    <row r="7" spans="1:15">
      <c r="A7" s="236"/>
      <c r="B7" s="124" t="s">
        <v>198</v>
      </c>
      <c r="C7" s="160">
        <v>6.91</v>
      </c>
      <c r="D7" s="59">
        <v>6.8</v>
      </c>
      <c r="E7" s="59">
        <v>8.8000000000000007</v>
      </c>
      <c r="F7" s="121">
        <v>4.6692979780000003</v>
      </c>
      <c r="G7" s="123">
        <v>0.12008263499999999</v>
      </c>
      <c r="H7" s="123">
        <v>0</v>
      </c>
      <c r="I7" s="123">
        <v>1.1667057E-2</v>
      </c>
      <c r="J7" s="123">
        <v>0</v>
      </c>
      <c r="K7" s="122">
        <v>0</v>
      </c>
      <c r="L7" s="162">
        <v>6.0092992179463503E-4</v>
      </c>
    </row>
    <row r="8" spans="1:15">
      <c r="A8" s="236"/>
      <c r="B8" s="124" t="s">
        <v>199</v>
      </c>
      <c r="C8" s="160">
        <v>6.91</v>
      </c>
      <c r="D8" s="59">
        <v>6.9</v>
      </c>
      <c r="E8" s="59">
        <v>8.9</v>
      </c>
      <c r="F8" s="121">
        <v>5.8119673949999999</v>
      </c>
      <c r="G8" s="123">
        <v>0.12821437699999999</v>
      </c>
      <c r="H8" s="123">
        <v>0</v>
      </c>
      <c r="I8" s="123">
        <v>0</v>
      </c>
      <c r="J8" s="123">
        <v>0</v>
      </c>
      <c r="K8" s="122">
        <v>0</v>
      </c>
      <c r="L8" s="162">
        <v>0</v>
      </c>
    </row>
    <row r="9" spans="1:15">
      <c r="A9" s="236"/>
      <c r="B9" s="124" t="s">
        <v>200</v>
      </c>
      <c r="C9" s="160">
        <v>7.01</v>
      </c>
      <c r="D9" s="59">
        <v>7</v>
      </c>
      <c r="E9" s="59">
        <v>8.9</v>
      </c>
      <c r="F9" s="121">
        <v>2.496178429</v>
      </c>
      <c r="G9" s="123">
        <v>0.162894557</v>
      </c>
      <c r="H9" s="123">
        <v>0</v>
      </c>
      <c r="I9" s="123">
        <v>4.8316108000000003E-2</v>
      </c>
      <c r="J9" s="123">
        <v>0</v>
      </c>
      <c r="K9" s="122">
        <v>0</v>
      </c>
      <c r="L9" s="162">
        <v>1.6578660730820399E-2</v>
      </c>
    </row>
    <row r="10" spans="1:15">
      <c r="A10" s="236"/>
      <c r="B10" s="128" t="s">
        <v>201</v>
      </c>
      <c r="C10" s="163">
        <v>7.57</v>
      </c>
      <c r="D10" s="164">
        <v>8.19</v>
      </c>
      <c r="E10" s="164">
        <v>8.9</v>
      </c>
      <c r="F10" s="133">
        <v>2.97296047994611</v>
      </c>
      <c r="G10" s="135">
        <v>0.38272119386629599</v>
      </c>
      <c r="H10" s="135">
        <v>2.4715769584329E-2</v>
      </c>
      <c r="I10" s="135">
        <v>8.2964809387333596E-2</v>
      </c>
      <c r="J10" s="165">
        <v>0</v>
      </c>
      <c r="K10" s="134">
        <v>0</v>
      </c>
      <c r="L10" s="166">
        <v>2.0587851726098999E-3</v>
      </c>
    </row>
    <row r="11" spans="1:15" ht="15.75" customHeight="1">
      <c r="A11" s="236" t="s">
        <v>124</v>
      </c>
      <c r="B11" s="115" t="s">
        <v>202</v>
      </c>
      <c r="C11" s="160">
        <v>5.27</v>
      </c>
      <c r="D11" s="59">
        <v>5.03</v>
      </c>
      <c r="E11" s="59">
        <v>5.8</v>
      </c>
      <c r="F11" s="121">
        <v>8.8490199332288597</v>
      </c>
      <c r="G11" s="123">
        <v>1.3830032867855699</v>
      </c>
      <c r="H11" s="123">
        <v>0.41326594132028299</v>
      </c>
      <c r="I11" s="123">
        <v>1.30311181168617E-2</v>
      </c>
      <c r="J11" s="123">
        <v>0</v>
      </c>
      <c r="K11" s="123">
        <v>0</v>
      </c>
      <c r="L11" s="162">
        <v>8.76282563019006E-3</v>
      </c>
    </row>
    <row r="12" spans="1:15">
      <c r="A12" s="236"/>
      <c r="B12" s="124" t="s">
        <v>203</v>
      </c>
      <c r="C12" s="160">
        <v>4.0199999999999996</v>
      </c>
      <c r="D12" s="59">
        <v>3.63</v>
      </c>
      <c r="E12" s="59">
        <v>5.7</v>
      </c>
      <c r="F12" s="121">
        <v>2.03143128131999</v>
      </c>
      <c r="G12" s="123">
        <v>0.173334689562993</v>
      </c>
      <c r="H12" s="123">
        <v>0</v>
      </c>
      <c r="I12" s="123">
        <v>0</v>
      </c>
      <c r="J12" s="123">
        <v>1.22443501935197</v>
      </c>
      <c r="K12" s="123">
        <v>1.22443501935197</v>
      </c>
      <c r="L12" s="162">
        <v>7.1162273049592602E-3</v>
      </c>
    </row>
    <row r="13" spans="1:15">
      <c r="A13" s="236"/>
      <c r="B13" s="124" t="s">
        <v>204</v>
      </c>
      <c r="C13" s="160">
        <v>3.8</v>
      </c>
      <c r="D13" s="59">
        <v>3.57</v>
      </c>
      <c r="E13" s="59">
        <v>5.8</v>
      </c>
      <c r="F13" s="121">
        <v>0.70232269285975801</v>
      </c>
      <c r="G13" s="123">
        <v>4.4809532852060498E-2</v>
      </c>
      <c r="H13" s="123">
        <v>0</v>
      </c>
      <c r="I13" s="123">
        <v>0</v>
      </c>
      <c r="J13" s="123">
        <v>2.0053594869865798</v>
      </c>
      <c r="K13" s="123">
        <v>2.0053594869865798</v>
      </c>
      <c r="L13" s="162">
        <v>2.8221734301648498E-3</v>
      </c>
    </row>
    <row r="14" spans="1:15">
      <c r="A14" s="236"/>
      <c r="B14" s="124" t="s">
        <v>205</v>
      </c>
      <c r="C14" s="160">
        <v>3.76</v>
      </c>
      <c r="D14" s="59">
        <v>3.57</v>
      </c>
      <c r="E14" s="59">
        <v>5.6</v>
      </c>
      <c r="F14" s="121">
        <v>1.0364034452984701</v>
      </c>
      <c r="G14" s="123">
        <v>7.5418664846592195E-2</v>
      </c>
      <c r="H14" s="123">
        <v>0</v>
      </c>
      <c r="I14" s="123">
        <v>7.5287444899055797E-2</v>
      </c>
      <c r="J14" s="123">
        <v>1.9350851025679601</v>
      </c>
      <c r="K14" s="123">
        <v>1.9350851025679601</v>
      </c>
      <c r="L14" s="162">
        <v>2.9555400955159402E-3</v>
      </c>
    </row>
    <row r="15" spans="1:15">
      <c r="A15" s="236"/>
      <c r="B15" s="128" t="s">
        <v>206</v>
      </c>
      <c r="C15" s="163">
        <v>4.07</v>
      </c>
      <c r="D15" s="164">
        <v>3.75</v>
      </c>
      <c r="E15" s="164">
        <v>6</v>
      </c>
      <c r="F15" s="133">
        <v>2.3026212346296702</v>
      </c>
      <c r="G15" s="135">
        <v>0.21485773546214901</v>
      </c>
      <c r="H15" s="135">
        <v>2.6859985536125199E-2</v>
      </c>
      <c r="I15" s="135">
        <v>0</v>
      </c>
      <c r="J15" s="135">
        <v>1.4013614651469899</v>
      </c>
      <c r="K15" s="135">
        <v>1.4013614651469899</v>
      </c>
      <c r="L15" s="166">
        <v>5.6671064621824996E-3</v>
      </c>
    </row>
    <row r="16" spans="1:15" ht="15.75" customHeight="1">
      <c r="A16" s="236" t="s">
        <v>134</v>
      </c>
      <c r="B16" s="115" t="s">
        <v>207</v>
      </c>
      <c r="C16" s="160">
        <v>5</v>
      </c>
      <c r="D16" s="59">
        <v>4.5999999999999996</v>
      </c>
      <c r="E16" s="59">
        <v>6.5</v>
      </c>
      <c r="F16" s="121">
        <v>9.6653755436685405</v>
      </c>
      <c r="G16" s="123">
        <v>1.46987785808092</v>
      </c>
      <c r="H16" s="123">
        <v>0.22537177940907399</v>
      </c>
      <c r="I16" s="123">
        <v>0.134048108216926</v>
      </c>
      <c r="J16" s="123">
        <v>0</v>
      </c>
      <c r="K16" s="122">
        <v>0</v>
      </c>
      <c r="L16" s="162">
        <v>6.2926760703684503E-3</v>
      </c>
    </row>
    <row r="17" spans="1:12">
      <c r="A17" s="236"/>
      <c r="B17" s="124" t="s">
        <v>208</v>
      </c>
      <c r="C17" s="160">
        <v>5.07</v>
      </c>
      <c r="D17" s="59">
        <v>4.54</v>
      </c>
      <c r="E17" s="59">
        <v>6.4</v>
      </c>
      <c r="F17" s="121">
        <v>9.1567473729305906</v>
      </c>
      <c r="G17" s="123">
        <v>0.92687109098265297</v>
      </c>
      <c r="H17" s="123">
        <v>0</v>
      </c>
      <c r="I17" s="123">
        <v>0</v>
      </c>
      <c r="J17" s="123">
        <v>0</v>
      </c>
      <c r="K17" s="122">
        <v>0</v>
      </c>
      <c r="L17" s="162">
        <v>4.0645546734322203E-3</v>
      </c>
    </row>
    <row r="18" spans="1:12">
      <c r="A18" s="236"/>
      <c r="B18" s="124" t="s">
        <v>209</v>
      </c>
      <c r="C18" s="160">
        <v>4.8</v>
      </c>
      <c r="D18" s="59">
        <v>3.94</v>
      </c>
      <c r="E18" s="59">
        <v>7.2</v>
      </c>
      <c r="F18" s="121">
        <v>7.1599803125221397</v>
      </c>
      <c r="G18" s="123">
        <v>0.80096325219806297</v>
      </c>
      <c r="H18" s="123">
        <v>0</v>
      </c>
      <c r="I18" s="123">
        <v>0</v>
      </c>
      <c r="J18" s="123">
        <v>0</v>
      </c>
      <c r="K18" s="122">
        <v>0.1</v>
      </c>
      <c r="L18" s="162">
        <v>2.0723126099139802E-3</v>
      </c>
    </row>
    <row r="19" spans="1:12">
      <c r="A19" s="236"/>
      <c r="B19" s="124" t="s">
        <v>210</v>
      </c>
      <c r="C19" s="160">
        <v>6.68</v>
      </c>
      <c r="D19" s="59">
        <v>6.2</v>
      </c>
      <c r="E19" s="59">
        <v>8.5</v>
      </c>
      <c r="F19" s="121">
        <v>10.3746669609253</v>
      </c>
      <c r="G19" s="123">
        <v>0.81915263985973197</v>
      </c>
      <c r="H19" s="123">
        <v>0</v>
      </c>
      <c r="I19" s="123">
        <v>8.0858234890971006E-2</v>
      </c>
      <c r="J19" s="123">
        <v>0</v>
      </c>
      <c r="K19" s="122">
        <v>0</v>
      </c>
      <c r="L19" s="162">
        <v>1.4312853065095101E-3</v>
      </c>
    </row>
    <row r="20" spans="1:12">
      <c r="A20" s="236"/>
      <c r="B20" s="128" t="s">
        <v>211</v>
      </c>
      <c r="C20" s="163">
        <v>7.24</v>
      </c>
      <c r="D20" s="164">
        <v>7.2</v>
      </c>
      <c r="E20" s="164">
        <v>8.5</v>
      </c>
      <c r="F20" s="133">
        <v>15.2214588154191</v>
      </c>
      <c r="G20" s="135">
        <v>0.25629994087846097</v>
      </c>
      <c r="H20" s="135">
        <v>0</v>
      </c>
      <c r="I20" s="135">
        <v>6.4401788190075901E-2</v>
      </c>
      <c r="J20" s="135">
        <v>0</v>
      </c>
      <c r="K20" s="134">
        <v>0</v>
      </c>
      <c r="L20" s="166">
        <v>6.9593545730139202E-4</v>
      </c>
    </row>
    <row r="21" spans="1:12" ht="15.75" customHeight="1">
      <c r="A21" s="236" t="s">
        <v>144</v>
      </c>
      <c r="B21" s="115" t="s">
        <v>212</v>
      </c>
      <c r="C21" s="160">
        <v>4.9400000000000004</v>
      </c>
      <c r="D21" s="59">
        <v>4.88</v>
      </c>
      <c r="E21" s="59">
        <v>5.8</v>
      </c>
      <c r="F21" s="121">
        <v>15.10423445881</v>
      </c>
      <c r="G21" s="123">
        <v>1.92799999866282</v>
      </c>
      <c r="H21" s="123">
        <v>0.17062613269000301</v>
      </c>
      <c r="I21" s="123">
        <v>0</v>
      </c>
      <c r="J21" s="123">
        <v>0</v>
      </c>
      <c r="K21" s="167">
        <v>0.1</v>
      </c>
      <c r="L21" s="162">
        <v>6.7048834347125802E-3</v>
      </c>
    </row>
    <row r="22" spans="1:12">
      <c r="A22" s="236"/>
      <c r="B22" s="124" t="s">
        <v>213</v>
      </c>
      <c r="C22" s="160">
        <v>4.0599999999999996</v>
      </c>
      <c r="D22" s="59">
        <v>3.61</v>
      </c>
      <c r="E22" s="59">
        <v>5.6</v>
      </c>
      <c r="F22" s="121">
        <v>2.35765085417433</v>
      </c>
      <c r="G22" s="123">
        <v>0.34334950293995398</v>
      </c>
      <c r="H22" s="123">
        <v>0</v>
      </c>
      <c r="I22" s="123">
        <v>0</v>
      </c>
      <c r="J22" s="123">
        <v>0.93805598714363603</v>
      </c>
      <c r="K22" s="50">
        <v>1</v>
      </c>
      <c r="L22" s="162">
        <v>0</v>
      </c>
    </row>
    <row r="23" spans="1:12">
      <c r="A23" s="236"/>
      <c r="B23" s="124" t="s">
        <v>214</v>
      </c>
      <c r="C23" s="160">
        <v>4.08</v>
      </c>
      <c r="D23" s="59">
        <v>3.65</v>
      </c>
      <c r="E23" s="59">
        <v>5.5</v>
      </c>
      <c r="F23" s="121">
        <v>1.7813541326495901</v>
      </c>
      <c r="G23" s="123">
        <v>0.36215578764645201</v>
      </c>
      <c r="H23" s="123">
        <v>0</v>
      </c>
      <c r="I23" s="123">
        <v>0</v>
      </c>
      <c r="J23" s="123">
        <v>0.86460728508293205</v>
      </c>
      <c r="K23" s="50">
        <v>0.9</v>
      </c>
      <c r="L23" s="162">
        <v>0</v>
      </c>
    </row>
    <row r="24" spans="1:12">
      <c r="A24" s="236"/>
      <c r="B24" s="124" t="s">
        <v>215</v>
      </c>
      <c r="C24" s="160">
        <v>4.1900000000000004</v>
      </c>
      <c r="D24" s="59">
        <v>3.71</v>
      </c>
      <c r="E24" s="59">
        <v>5.6</v>
      </c>
      <c r="F24" s="121">
        <v>1.7591225283523899</v>
      </c>
      <c r="G24" s="123">
        <v>0.39896216086582598</v>
      </c>
      <c r="H24" s="123">
        <v>0</v>
      </c>
      <c r="I24" s="123">
        <v>0.129705188553735</v>
      </c>
      <c r="J24" s="123">
        <v>0</v>
      </c>
      <c r="K24" s="50">
        <v>0.6</v>
      </c>
      <c r="L24" s="162">
        <v>3.1603382103928802E-3</v>
      </c>
    </row>
    <row r="25" spans="1:12">
      <c r="A25" s="236"/>
      <c r="B25" s="124" t="s">
        <v>216</v>
      </c>
      <c r="C25" s="160">
        <v>4.3099999999999996</v>
      </c>
      <c r="D25" s="59">
        <v>3.66</v>
      </c>
      <c r="E25" s="59">
        <v>5.8</v>
      </c>
      <c r="F25" s="121">
        <v>1.3868096068945901</v>
      </c>
      <c r="G25" s="123">
        <v>0.38291069076813</v>
      </c>
      <c r="H25" s="123">
        <v>0</v>
      </c>
      <c r="I25" s="123">
        <v>4.4827066398319203E-2</v>
      </c>
      <c r="J25" s="123">
        <v>0</v>
      </c>
      <c r="K25" s="50">
        <v>0.4</v>
      </c>
      <c r="L25" s="162">
        <v>6.3540455401589896E-3</v>
      </c>
    </row>
    <row r="26" spans="1:12">
      <c r="A26" s="236"/>
      <c r="B26" s="128" t="s">
        <v>217</v>
      </c>
      <c r="C26" s="163">
        <v>4.41</v>
      </c>
      <c r="D26" s="164">
        <v>3.74</v>
      </c>
      <c r="E26" s="164">
        <v>5.8</v>
      </c>
      <c r="F26" s="133">
        <v>1.8530998375902401</v>
      </c>
      <c r="G26" s="135">
        <v>0.57117933903239704</v>
      </c>
      <c r="H26" s="135">
        <v>0</v>
      </c>
      <c r="I26" s="135">
        <v>0</v>
      </c>
      <c r="J26" s="135">
        <v>0.266883962321662</v>
      </c>
      <c r="K26" s="54">
        <v>0.3</v>
      </c>
      <c r="L26" s="166">
        <v>5.9913983308950503E-3</v>
      </c>
    </row>
    <row r="27" spans="1:12" ht="15.75" customHeight="1">
      <c r="A27" s="236" t="s">
        <v>152</v>
      </c>
      <c r="B27" s="124" t="s">
        <v>218</v>
      </c>
      <c r="C27" s="160">
        <v>7.13</v>
      </c>
      <c r="D27" s="59">
        <v>7.85</v>
      </c>
      <c r="E27" s="59">
        <v>8.6</v>
      </c>
      <c r="F27" s="121">
        <v>13.873489312899199</v>
      </c>
      <c r="G27" s="123">
        <v>0.76947728774079305</v>
      </c>
      <c r="H27" s="123">
        <v>0.29338195012896401</v>
      </c>
      <c r="I27" s="123">
        <v>0</v>
      </c>
      <c r="J27" s="123">
        <v>0</v>
      </c>
      <c r="K27" s="122">
        <v>0</v>
      </c>
      <c r="L27" s="162">
        <v>9.1782228560811502E-3</v>
      </c>
    </row>
    <row r="28" spans="1:12">
      <c r="A28" s="236"/>
      <c r="B28" s="124" t="s">
        <v>219</v>
      </c>
      <c r="C28" s="160">
        <v>7.3</v>
      </c>
      <c r="D28" s="59">
        <v>8.14</v>
      </c>
      <c r="E28" s="59">
        <v>8.8000000000000007</v>
      </c>
      <c r="F28" s="121">
        <v>6.7151499034988804</v>
      </c>
      <c r="G28" s="123">
        <v>0.39297202858025498</v>
      </c>
      <c r="H28" s="123">
        <v>7.5930043190269705E-2</v>
      </c>
      <c r="I28" s="123">
        <v>0</v>
      </c>
      <c r="J28" s="123">
        <v>0</v>
      </c>
      <c r="K28" s="122">
        <v>0</v>
      </c>
      <c r="L28" s="162">
        <v>9.4812619105570704E-4</v>
      </c>
    </row>
    <row r="29" spans="1:12">
      <c r="A29" s="236"/>
      <c r="B29" s="124" t="s">
        <v>220</v>
      </c>
      <c r="C29" s="160">
        <v>7.34</v>
      </c>
      <c r="D29" s="59">
        <v>7.96</v>
      </c>
      <c r="E29" s="59">
        <v>8.6999999999999993</v>
      </c>
      <c r="F29" s="121">
        <v>6.2960913769924796</v>
      </c>
      <c r="G29" s="123">
        <v>0.44446632280461501</v>
      </c>
      <c r="H29" s="123">
        <v>0</v>
      </c>
      <c r="I29" s="123">
        <v>6.2443146433696799E-2</v>
      </c>
      <c r="J29" s="123">
        <v>0</v>
      </c>
      <c r="K29" s="122">
        <v>0</v>
      </c>
      <c r="L29" s="162">
        <v>7.2612602188734795E-4</v>
      </c>
    </row>
    <row r="30" spans="1:12">
      <c r="A30" s="236"/>
      <c r="B30" s="124" t="s">
        <v>221</v>
      </c>
      <c r="C30" s="160">
        <v>7.35</v>
      </c>
      <c r="D30" s="59">
        <v>7.96</v>
      </c>
      <c r="E30" s="59">
        <v>8.5</v>
      </c>
      <c r="F30" s="121">
        <v>13.680866044080499</v>
      </c>
      <c r="G30" s="123">
        <v>0.72567586164285502</v>
      </c>
      <c r="H30" s="123">
        <v>0.29286314931574903</v>
      </c>
      <c r="I30" s="123">
        <v>0</v>
      </c>
      <c r="J30" s="123">
        <v>0</v>
      </c>
      <c r="K30" s="122">
        <v>0</v>
      </c>
      <c r="L30" s="162">
        <v>3.5560324452577198E-3</v>
      </c>
    </row>
    <row r="31" spans="1:12">
      <c r="A31" s="236"/>
      <c r="B31" s="124" t="s">
        <v>222</v>
      </c>
      <c r="C31" s="160">
        <v>7.14</v>
      </c>
      <c r="D31" s="59">
        <v>8.01</v>
      </c>
      <c r="E31" s="59">
        <v>8.5</v>
      </c>
      <c r="F31" s="121">
        <v>5.8208703266238402</v>
      </c>
      <c r="G31" s="123">
        <v>0.30810823729125097</v>
      </c>
      <c r="H31" s="123">
        <v>0</v>
      </c>
      <c r="I31" s="123">
        <v>0</v>
      </c>
      <c r="J31" s="123">
        <v>0</v>
      </c>
      <c r="K31" s="122">
        <v>0</v>
      </c>
      <c r="L31" s="162">
        <v>1.39315498222897E-2</v>
      </c>
    </row>
    <row r="32" spans="1:12">
      <c r="A32" s="236"/>
      <c r="B32" s="128" t="s">
        <v>223</v>
      </c>
      <c r="C32" s="163">
        <v>7.22</v>
      </c>
      <c r="D32" s="164">
        <v>8.15</v>
      </c>
      <c r="E32" s="164">
        <v>8.5</v>
      </c>
      <c r="F32" s="133">
        <v>5.9205493340378403</v>
      </c>
      <c r="G32" s="135">
        <v>0.29800598057005301</v>
      </c>
      <c r="H32" s="135">
        <v>0</v>
      </c>
      <c r="I32" s="135">
        <v>3.1035048180566401E-2</v>
      </c>
      <c r="J32" s="135">
        <v>0</v>
      </c>
      <c r="K32" s="134">
        <v>0</v>
      </c>
      <c r="L32" s="166">
        <v>7.4799988675141897E-3</v>
      </c>
    </row>
    <row r="33" spans="1:16" ht="15" customHeight="1">
      <c r="A33" s="225" t="s">
        <v>165</v>
      </c>
      <c r="B33" s="168" t="s">
        <v>166</v>
      </c>
      <c r="C33" s="169">
        <v>6.81</v>
      </c>
      <c r="D33" s="59">
        <v>6.34</v>
      </c>
      <c r="E33" s="170">
        <v>7.42</v>
      </c>
      <c r="F33" s="145">
        <v>22.198663537384299</v>
      </c>
      <c r="G33" s="136">
        <v>1.20595372797214</v>
      </c>
      <c r="H33" s="136">
        <v>0.37772404612488802</v>
      </c>
      <c r="I33" s="136">
        <v>8.4660207341422003E-2</v>
      </c>
      <c r="J33" s="136">
        <v>2.3725822948965299E-2</v>
      </c>
      <c r="K33" s="136">
        <v>2.3725822948965299E-2</v>
      </c>
      <c r="L33" s="117">
        <v>1.6801739474204401E-2</v>
      </c>
      <c r="O33" s="154"/>
      <c r="P33" s="170"/>
    </row>
    <row r="34" spans="1:16">
      <c r="A34" s="225"/>
      <c r="B34" s="171" t="s">
        <v>167</v>
      </c>
      <c r="C34" s="172">
        <v>6.88</v>
      </c>
      <c r="D34" s="59">
        <v>6.26</v>
      </c>
      <c r="E34" s="170">
        <v>7.15</v>
      </c>
      <c r="F34" s="148">
        <v>10.094501190920401</v>
      </c>
      <c r="G34" s="118">
        <v>0.33519770911076502</v>
      </c>
      <c r="H34" s="118">
        <v>0.10298843693548</v>
      </c>
      <c r="I34" s="118">
        <v>6.0542649501154802E-2</v>
      </c>
      <c r="J34" s="118">
        <v>1.54475086172131E-2</v>
      </c>
      <c r="K34" s="118">
        <v>1.54475086172131E-2</v>
      </c>
      <c r="L34" s="126">
        <v>2.5017512258581E-3</v>
      </c>
      <c r="O34" s="154"/>
      <c r="P34" s="170"/>
    </row>
    <row r="35" spans="1:16">
      <c r="A35" s="225"/>
      <c r="B35" s="171" t="s">
        <v>168</v>
      </c>
      <c r="C35" s="172">
        <v>6.55</v>
      </c>
      <c r="D35" s="59">
        <v>5</v>
      </c>
      <c r="E35" s="170">
        <v>5.66</v>
      </c>
      <c r="F35" s="148">
        <v>4.4986112406173904</v>
      </c>
      <c r="G35" s="118">
        <v>0.152992085265137</v>
      </c>
      <c r="H35" s="118">
        <v>7.2485004312647594E-2</v>
      </c>
      <c r="I35" s="118">
        <v>9.5689690537696395E-2</v>
      </c>
      <c r="J35" s="118">
        <v>5.1205173724201497E-2</v>
      </c>
      <c r="K35" s="118">
        <v>5.1205173724201497E-2</v>
      </c>
      <c r="L35" s="126">
        <v>1.2105365097811399E-3</v>
      </c>
      <c r="O35" s="154"/>
      <c r="P35" s="170"/>
    </row>
    <row r="36" spans="1:16">
      <c r="A36" s="225"/>
      <c r="B36" s="171" t="s">
        <v>170</v>
      </c>
      <c r="C36" s="172">
        <v>4.2</v>
      </c>
      <c r="D36" s="59">
        <v>3.79</v>
      </c>
      <c r="E36" s="170">
        <v>5.73</v>
      </c>
      <c r="F36" s="148">
        <v>0.85795217243336197</v>
      </c>
      <c r="G36" s="118">
        <v>0.12519760007974201</v>
      </c>
      <c r="H36" s="118">
        <v>3.1625428032672397E-2</v>
      </c>
      <c r="I36" s="118">
        <v>0.11252930711146999</v>
      </c>
      <c r="J36" s="118">
        <v>0.84505487112719901</v>
      </c>
      <c r="K36" s="118">
        <v>0.84505487112719901</v>
      </c>
      <c r="L36" s="126">
        <v>1.0121201386604601E-3</v>
      </c>
      <c r="O36" s="154"/>
      <c r="P36" s="170"/>
    </row>
    <row r="37" spans="1:16">
      <c r="A37" s="225"/>
      <c r="B37" s="171" t="s">
        <v>172</v>
      </c>
      <c r="C37" s="172">
        <v>5.15</v>
      </c>
      <c r="D37" s="59">
        <v>4.91</v>
      </c>
      <c r="E37" s="170">
        <v>6.37</v>
      </c>
      <c r="F37" s="148">
        <v>2.9849775180834901</v>
      </c>
      <c r="G37" s="118">
        <v>7.6255695933139397E-2</v>
      </c>
      <c r="H37" s="118">
        <v>5.1070725647638697E-2</v>
      </c>
      <c r="I37" s="118">
        <v>4.52241832930632E-2</v>
      </c>
      <c r="J37" s="118">
        <v>6.3893426505628502E-3</v>
      </c>
      <c r="K37" s="118">
        <v>6.3893426505628502E-3</v>
      </c>
      <c r="L37" s="126">
        <v>2.4539877300613498E-4</v>
      </c>
      <c r="O37" s="154"/>
      <c r="P37" s="170"/>
    </row>
    <row r="38" spans="1:16">
      <c r="A38" s="225"/>
      <c r="B38" s="173" t="s">
        <v>175</v>
      </c>
      <c r="C38" s="174">
        <v>6.35</v>
      </c>
      <c r="D38" s="59">
        <v>6.85</v>
      </c>
      <c r="E38" s="170">
        <v>9.07</v>
      </c>
      <c r="F38" s="150">
        <v>8.3022618434578099</v>
      </c>
      <c r="G38" s="137">
        <v>9.1742434019278798E-2</v>
      </c>
      <c r="H38" s="137">
        <v>3.4955443864318203E-2</v>
      </c>
      <c r="I38" s="137">
        <v>3.4104069288414599E-2</v>
      </c>
      <c r="J38" s="137">
        <v>9.0746972686309105E-3</v>
      </c>
      <c r="K38" s="137">
        <v>9.0746972686309105E-3</v>
      </c>
      <c r="L38" s="130">
        <v>9.8367106039740299E-4</v>
      </c>
      <c r="O38" s="154"/>
      <c r="P38" s="170"/>
    </row>
    <row r="39" spans="1:16" ht="15" customHeight="1">
      <c r="A39" s="225" t="s">
        <v>225</v>
      </c>
      <c r="B39" s="171" t="s">
        <v>178</v>
      </c>
      <c r="C39" s="169">
        <v>6.31</v>
      </c>
      <c r="D39" s="175">
        <v>6.5</v>
      </c>
      <c r="E39" s="176">
        <v>7.22</v>
      </c>
      <c r="F39" s="145">
        <v>11.0184386304099</v>
      </c>
      <c r="G39" s="136">
        <v>0.53736084043449295</v>
      </c>
      <c r="H39" s="136">
        <v>0.25789263549151697</v>
      </c>
      <c r="I39" s="136">
        <v>7.6934569270297501E-2</v>
      </c>
      <c r="J39" s="136">
        <v>1.12969978324947E-2</v>
      </c>
      <c r="K39" s="136">
        <v>1.12969978324947E-2</v>
      </c>
      <c r="L39" s="117">
        <v>1.3579049466537299E-2</v>
      </c>
    </row>
    <row r="40" spans="1:16">
      <c r="A40" s="225"/>
      <c r="B40" s="171" t="s">
        <v>179</v>
      </c>
      <c r="C40" s="172">
        <v>6.15</v>
      </c>
      <c r="D40" s="59">
        <v>6.37</v>
      </c>
      <c r="E40" s="170">
        <v>7.48</v>
      </c>
      <c r="F40" s="148">
        <v>7.4345311085655501</v>
      </c>
      <c r="G40" s="118">
        <v>0.37807045119841598</v>
      </c>
      <c r="H40" s="118">
        <v>6.2256175290808999E-2</v>
      </c>
      <c r="I40" s="118">
        <v>6.2688392135492502E-2</v>
      </c>
      <c r="J40" s="118">
        <v>5.71214922709161E-3</v>
      </c>
      <c r="K40" s="118">
        <v>5.71214922709161E-3</v>
      </c>
      <c r="L40" s="126">
        <v>2.21565731166913E-3</v>
      </c>
    </row>
    <row r="41" spans="1:16">
      <c r="A41" s="225"/>
      <c r="B41" s="171" t="s">
        <v>182</v>
      </c>
      <c r="C41" s="172">
        <v>6.91</v>
      </c>
      <c r="D41" s="59">
        <v>7.39</v>
      </c>
      <c r="E41" s="170">
        <v>8.0399999999999991</v>
      </c>
      <c r="F41" s="148">
        <v>10.152713854044499</v>
      </c>
      <c r="G41" s="118">
        <v>0.245933030654225</v>
      </c>
      <c r="H41" s="118">
        <v>3.6044265130770602E-2</v>
      </c>
      <c r="I41" s="118">
        <v>6.5568204187486698E-2</v>
      </c>
      <c r="J41" s="118">
        <v>6.3746491468510396E-3</v>
      </c>
      <c r="K41" s="118">
        <v>6.3746491468510396E-3</v>
      </c>
      <c r="L41" s="126">
        <v>9.8263197975778107E-4</v>
      </c>
    </row>
    <row r="42" spans="1:16">
      <c r="A42" s="225"/>
      <c r="B42" s="173" t="s">
        <v>185</v>
      </c>
      <c r="C42" s="174">
        <v>7.1</v>
      </c>
      <c r="D42" s="177">
        <v>7.7</v>
      </c>
      <c r="E42" s="178">
        <v>8.66</v>
      </c>
      <c r="F42" s="150">
        <v>9.5475821560812193</v>
      </c>
      <c r="G42" s="137">
        <v>0.240894131676886</v>
      </c>
      <c r="H42" s="137">
        <v>3.3569125609355301E-2</v>
      </c>
      <c r="I42" s="137">
        <v>8.1142889123999806E-2</v>
      </c>
      <c r="J42" s="137">
        <v>6.2193035791881001E-3</v>
      </c>
      <c r="K42" s="137">
        <v>6.2193035791881001E-3</v>
      </c>
      <c r="L42" s="130">
        <v>2.4517615907029198E-4</v>
      </c>
      <c r="O42" s="154"/>
      <c r="P42" s="170"/>
    </row>
    <row r="43" spans="1:16">
      <c r="O43" s="154"/>
      <c r="P43" s="170"/>
    </row>
    <row r="44" spans="1:16">
      <c r="O44" s="154"/>
      <c r="P44" s="170"/>
    </row>
    <row r="45" spans="1:16">
      <c r="A45" s="245" t="s">
        <v>245</v>
      </c>
      <c r="B45" s="245"/>
      <c r="C45" s="245"/>
      <c r="D45" s="245"/>
      <c r="E45" s="245"/>
      <c r="F45" s="245"/>
      <c r="G45" s="245"/>
      <c r="H45" s="245"/>
      <c r="I45" s="245"/>
      <c r="J45" s="245"/>
      <c r="K45" s="245"/>
      <c r="L45" s="245"/>
      <c r="O45" s="154"/>
      <c r="P45" s="170"/>
    </row>
    <row r="47" spans="1:16" ht="13.5" customHeight="1">
      <c r="A47" s="179"/>
      <c r="B47" s="246"/>
      <c r="C47" s="246"/>
      <c r="D47" s="246"/>
      <c r="E47" s="246"/>
      <c r="F47" s="246"/>
      <c r="G47" s="246"/>
      <c r="H47" s="246"/>
      <c r="I47" s="246"/>
      <c r="J47" s="246"/>
      <c r="K47" s="246"/>
    </row>
    <row r="48" spans="1:16">
      <c r="B48" s="180"/>
      <c r="C48" s="181"/>
      <c r="D48" s="181"/>
      <c r="E48" s="181"/>
      <c r="F48" s="181"/>
      <c r="G48" s="181"/>
      <c r="H48" s="181"/>
      <c r="I48" s="181"/>
      <c r="J48" s="181"/>
      <c r="K48" s="181"/>
    </row>
  </sheetData>
  <mergeCells count="18">
    <mergeCell ref="L1:L2"/>
    <mergeCell ref="A2:A3"/>
    <mergeCell ref="C3:D3"/>
    <mergeCell ref="F3:K3"/>
    <mergeCell ref="A4:A10"/>
    <mergeCell ref="B1:B2"/>
    <mergeCell ref="C1:C2"/>
    <mergeCell ref="D1:D2"/>
    <mergeCell ref="E1:E2"/>
    <mergeCell ref="F1:J1"/>
    <mergeCell ref="A39:A42"/>
    <mergeCell ref="A45:L45"/>
    <mergeCell ref="B47:K47"/>
    <mergeCell ref="A11:A15"/>
    <mergeCell ref="A16:A20"/>
    <mergeCell ref="A21:A26"/>
    <mergeCell ref="A27:A32"/>
    <mergeCell ref="A33:A38"/>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BB59"/>
  </sheetPr>
  <dimension ref="A1:S42"/>
  <sheetViews>
    <sheetView zoomScale="60" zoomScaleNormal="60" workbookViewId="0">
      <pane xSplit="1" ySplit="2" topLeftCell="B9" activePane="bottomRight" state="frozen"/>
      <selection pane="topRight" activeCell="B1" sqref="B1"/>
      <selection pane="bottomLeft" activeCell="A9" sqref="A9"/>
      <selection pane="bottomRight" activeCell="P47" sqref="P47"/>
    </sheetView>
  </sheetViews>
  <sheetFormatPr defaultColWidth="10.5" defaultRowHeight="15.75"/>
  <cols>
    <col min="1" max="1" width="16.875" style="50" customWidth="1"/>
    <col min="2" max="2" width="11.125" style="50" customWidth="1"/>
    <col min="3" max="3" width="7.375" style="50" customWidth="1"/>
    <col min="4" max="4" width="5.625" style="50" customWidth="1"/>
    <col min="5" max="6" width="6.125" style="50" customWidth="1"/>
    <col min="7" max="7" width="5.625" style="50" customWidth="1"/>
    <col min="8" max="8" width="6.125" style="50" customWidth="1"/>
    <col min="9" max="9" width="7.375" style="50" customWidth="1"/>
    <col min="10" max="10" width="5.625" style="50" customWidth="1"/>
    <col min="11" max="11" width="6.125" style="50" customWidth="1"/>
    <col min="12" max="12" width="5.625" style="50" customWidth="1"/>
    <col min="16" max="16" width="11.25" customWidth="1"/>
    <col min="17" max="17" width="7.75" customWidth="1"/>
    <col min="18" max="18" width="11.25" customWidth="1"/>
  </cols>
  <sheetData>
    <row r="1" spans="1:13">
      <c r="A1" s="108" t="s">
        <v>95</v>
      </c>
      <c r="B1" s="239" t="s">
        <v>188</v>
      </c>
      <c r="C1" s="252" t="s">
        <v>246</v>
      </c>
      <c r="D1" s="252"/>
      <c r="E1" s="252"/>
      <c r="F1" s="252"/>
      <c r="G1" s="252"/>
      <c r="H1" s="252"/>
      <c r="I1" s="252"/>
      <c r="J1" s="252"/>
      <c r="K1" s="252"/>
      <c r="L1" s="252"/>
    </row>
    <row r="2" spans="1:13">
      <c r="A2" s="242" t="s">
        <v>100</v>
      </c>
      <c r="B2" s="239"/>
      <c r="C2" s="182" t="s">
        <v>247</v>
      </c>
      <c r="D2" s="183" t="s">
        <v>248</v>
      </c>
      <c r="E2" s="183" t="s">
        <v>249</v>
      </c>
      <c r="F2" s="183" t="s">
        <v>250</v>
      </c>
      <c r="G2" s="183" t="s">
        <v>251</v>
      </c>
      <c r="H2" s="183" t="s">
        <v>252</v>
      </c>
      <c r="I2" s="183" t="s">
        <v>253</v>
      </c>
      <c r="J2" s="183" t="s">
        <v>254</v>
      </c>
      <c r="K2" s="183" t="s">
        <v>255</v>
      </c>
      <c r="L2" s="184" t="s">
        <v>256</v>
      </c>
    </row>
    <row r="3" spans="1:13">
      <c r="A3" s="242"/>
      <c r="B3" s="157" t="s">
        <v>101</v>
      </c>
      <c r="C3" s="253" t="s">
        <v>244</v>
      </c>
      <c r="D3" s="253"/>
      <c r="E3" s="253"/>
      <c r="F3" s="253"/>
      <c r="G3" s="253"/>
      <c r="H3" s="253"/>
      <c r="I3" s="253"/>
      <c r="J3" s="253"/>
      <c r="K3" s="253"/>
      <c r="L3" s="253"/>
    </row>
    <row r="4" spans="1:13" ht="15.75" customHeight="1">
      <c r="A4" s="236" t="s">
        <v>109</v>
      </c>
      <c r="B4" s="115" t="s">
        <v>195</v>
      </c>
      <c r="C4" s="121">
        <v>263.39</v>
      </c>
      <c r="D4" s="123">
        <v>3.18</v>
      </c>
      <c r="E4" s="123">
        <v>35.89</v>
      </c>
      <c r="F4" s="123">
        <v>14.23</v>
      </c>
      <c r="G4" s="123">
        <v>0.86</v>
      </c>
      <c r="H4" s="123">
        <v>9.81</v>
      </c>
      <c r="I4" s="123">
        <v>86.79</v>
      </c>
      <c r="J4" s="123">
        <v>3.77</v>
      </c>
      <c r="K4" s="123">
        <v>10.79</v>
      </c>
      <c r="L4" s="122">
        <v>0.54</v>
      </c>
      <c r="M4" s="56"/>
    </row>
    <row r="5" spans="1:13">
      <c r="A5" s="236"/>
      <c r="B5" s="124" t="s">
        <v>196</v>
      </c>
      <c r="C5" s="121">
        <v>304.33999999999997</v>
      </c>
      <c r="D5" s="123">
        <v>1.77</v>
      </c>
      <c r="E5" s="123">
        <v>26.84</v>
      </c>
      <c r="F5" s="123">
        <v>9.15</v>
      </c>
      <c r="G5" s="123">
        <v>0.47</v>
      </c>
      <c r="H5" s="123">
        <v>5.74</v>
      </c>
      <c r="I5" s="123">
        <v>83.94</v>
      </c>
      <c r="J5" s="123">
        <v>4.58</v>
      </c>
      <c r="K5" s="123">
        <v>9.6999999999999993</v>
      </c>
      <c r="L5" s="122">
        <v>0.25</v>
      </c>
      <c r="M5" s="56"/>
    </row>
    <row r="6" spans="1:13">
      <c r="A6" s="236"/>
      <c r="B6" s="124" t="s">
        <v>197</v>
      </c>
      <c r="C6" s="121">
        <v>224.79</v>
      </c>
      <c r="D6" s="123">
        <v>4.4800000000000004</v>
      </c>
      <c r="E6" s="123">
        <v>32.880000000000003</v>
      </c>
      <c r="F6" s="123">
        <v>19.7</v>
      </c>
      <c r="G6" s="123">
        <v>1.02</v>
      </c>
      <c r="H6" s="123">
        <v>9.34</v>
      </c>
      <c r="I6" s="123">
        <v>160</v>
      </c>
      <c r="J6" s="123">
        <v>2.66</v>
      </c>
      <c r="K6" s="123">
        <v>11.64</v>
      </c>
      <c r="L6" s="122">
        <v>0.48</v>
      </c>
      <c r="M6" s="56"/>
    </row>
    <row r="7" spans="1:13">
      <c r="A7" s="236"/>
      <c r="B7" s="124" t="s">
        <v>198</v>
      </c>
      <c r="C7" s="121">
        <v>284.27999999999997</v>
      </c>
      <c r="D7" s="123">
        <v>2.2799999999999998</v>
      </c>
      <c r="E7" s="123">
        <v>31.62</v>
      </c>
      <c r="F7" s="123">
        <v>11.12</v>
      </c>
      <c r="G7" s="123">
        <v>0.69</v>
      </c>
      <c r="H7" s="123">
        <v>8.0399999999999991</v>
      </c>
      <c r="I7" s="123">
        <v>92.39</v>
      </c>
      <c r="J7" s="123">
        <v>4.18</v>
      </c>
      <c r="K7" s="123">
        <v>10.61</v>
      </c>
      <c r="L7" s="122">
        <v>0.23</v>
      </c>
      <c r="M7" s="56"/>
    </row>
    <row r="8" spans="1:13">
      <c r="A8" s="236"/>
      <c r="B8" s="124" t="s">
        <v>199</v>
      </c>
      <c r="C8" s="121">
        <v>236.01</v>
      </c>
      <c r="D8" s="123">
        <v>4.32</v>
      </c>
      <c r="E8" s="123">
        <v>36.15</v>
      </c>
      <c r="F8" s="123">
        <v>18.350000000000001</v>
      </c>
      <c r="G8" s="123">
        <v>1.04</v>
      </c>
      <c r="H8" s="123">
        <v>10.57</v>
      </c>
      <c r="I8" s="123">
        <v>138.34</v>
      </c>
      <c r="J8" s="123">
        <v>2.85</v>
      </c>
      <c r="K8" s="123">
        <v>11.78</v>
      </c>
      <c r="L8" s="122">
        <v>0.32</v>
      </c>
      <c r="M8" s="56"/>
    </row>
    <row r="9" spans="1:13">
      <c r="A9" s="236"/>
      <c r="B9" s="124" t="s">
        <v>200</v>
      </c>
      <c r="C9" s="121">
        <v>303.69</v>
      </c>
      <c r="D9" s="123">
        <v>2.2400000000000002</v>
      </c>
      <c r="E9" s="123">
        <v>29.91</v>
      </c>
      <c r="F9" s="123">
        <v>9.56</v>
      </c>
      <c r="G9" s="123">
        <v>0.66</v>
      </c>
      <c r="H9" s="123">
        <v>7.18</v>
      </c>
      <c r="I9" s="123">
        <v>87.58</v>
      </c>
      <c r="J9" s="123">
        <v>4.62</v>
      </c>
      <c r="K9" s="123">
        <v>10.63</v>
      </c>
      <c r="L9" s="122">
        <v>0.17</v>
      </c>
      <c r="M9" s="56"/>
    </row>
    <row r="10" spans="1:13">
      <c r="A10" s="236"/>
      <c r="B10" s="128" t="s">
        <v>201</v>
      </c>
      <c r="C10" s="133">
        <v>305.79000000000002</v>
      </c>
      <c r="D10" s="135">
        <v>1.77</v>
      </c>
      <c r="E10" s="135">
        <v>28.57</v>
      </c>
      <c r="F10" s="135">
        <v>9.9600000000000009</v>
      </c>
      <c r="G10" s="135">
        <v>0.49</v>
      </c>
      <c r="H10" s="135">
        <v>6.81</v>
      </c>
      <c r="I10" s="135">
        <v>85.13</v>
      </c>
      <c r="J10" s="135">
        <v>4.68</v>
      </c>
      <c r="K10" s="135">
        <v>10.08</v>
      </c>
      <c r="L10" s="134">
        <v>0.16</v>
      </c>
      <c r="M10" s="56"/>
    </row>
    <row r="11" spans="1:13" ht="15.75" customHeight="1">
      <c r="A11" s="236" t="s">
        <v>124</v>
      </c>
      <c r="B11" s="115" t="s">
        <v>202</v>
      </c>
      <c r="C11" s="121">
        <v>300.94491928773499</v>
      </c>
      <c r="D11" s="123">
        <v>3.5790112640801</v>
      </c>
      <c r="E11" s="123">
        <v>62.342958022753997</v>
      </c>
      <c r="F11" s="123">
        <v>31.950256731371301</v>
      </c>
      <c r="G11" s="123">
        <v>1.2081533690442601</v>
      </c>
      <c r="H11" s="123">
        <v>8.0450359712230206</v>
      </c>
      <c r="I11" s="123">
        <v>11.9639657631954</v>
      </c>
      <c r="J11" s="123">
        <v>7.8710519522426603</v>
      </c>
      <c r="K11" s="123">
        <v>21.965732484076401</v>
      </c>
      <c r="L11" s="122">
        <v>1.2218683950965199</v>
      </c>
      <c r="M11" s="56"/>
    </row>
    <row r="12" spans="1:13">
      <c r="A12" s="236"/>
      <c r="B12" s="124" t="s">
        <v>203</v>
      </c>
      <c r="C12" s="121">
        <v>322.21927275753001</v>
      </c>
      <c r="D12" s="123">
        <v>3.87876095118899</v>
      </c>
      <c r="E12" s="123">
        <v>71.720863083562193</v>
      </c>
      <c r="F12" s="123">
        <v>33.111321227301197</v>
      </c>
      <c r="G12" s="123">
        <v>0.98356075556808598</v>
      </c>
      <c r="H12" s="123">
        <v>8.6842967005705791</v>
      </c>
      <c r="I12" s="123">
        <v>5.0242938659058503</v>
      </c>
      <c r="J12" s="123">
        <v>8.6277412068409198</v>
      </c>
      <c r="K12" s="123">
        <v>21.6502760084926</v>
      </c>
      <c r="L12" s="122">
        <v>0.82476116669015098</v>
      </c>
      <c r="M12" s="56"/>
    </row>
    <row r="13" spans="1:13">
      <c r="A13" s="236"/>
      <c r="B13" s="124" t="s">
        <v>204</v>
      </c>
      <c r="C13" s="121">
        <v>319.85857214178702</v>
      </c>
      <c r="D13" s="123">
        <v>4.40632040050063</v>
      </c>
      <c r="E13" s="123">
        <v>79.886837975676698</v>
      </c>
      <c r="F13" s="123">
        <v>38.979592986850399</v>
      </c>
      <c r="G13" s="123">
        <v>0.72798985057795296</v>
      </c>
      <c r="H13" s="123">
        <v>10.191987099975201</v>
      </c>
      <c r="I13" s="123">
        <v>3.8807845934379501</v>
      </c>
      <c r="J13" s="123">
        <v>7.9897483059051302</v>
      </c>
      <c r="K13" s="123">
        <v>24.896157112526499</v>
      </c>
      <c r="L13" s="122">
        <v>0.54984077779343399</v>
      </c>
      <c r="M13" s="56"/>
    </row>
    <row r="14" spans="1:13">
      <c r="A14" s="236"/>
      <c r="B14" s="124" t="s">
        <v>205</v>
      </c>
      <c r="C14" s="121">
        <v>308.69082210018303</v>
      </c>
      <c r="D14" s="123">
        <v>5.0178097622027504</v>
      </c>
      <c r="E14" s="123">
        <v>84.5916673205178</v>
      </c>
      <c r="F14" s="123">
        <v>47.393813400125197</v>
      </c>
      <c r="G14" s="123">
        <v>0.78994643360586403</v>
      </c>
      <c r="H14" s="123">
        <v>10.8734631605061</v>
      </c>
      <c r="I14" s="123">
        <v>4.3024536376604896</v>
      </c>
      <c r="J14" s="123">
        <v>7.7449370764762797</v>
      </c>
      <c r="K14" s="123">
        <v>27.3783014861996</v>
      </c>
      <c r="L14" s="122">
        <v>0.667663801606313</v>
      </c>
      <c r="M14" s="56"/>
    </row>
    <row r="15" spans="1:13">
      <c r="A15" s="236"/>
      <c r="B15" s="128" t="s">
        <v>206</v>
      </c>
      <c r="C15" s="133">
        <v>287.16871193210198</v>
      </c>
      <c r="D15" s="135">
        <v>5.0597747183979997</v>
      </c>
      <c r="E15" s="135">
        <v>79.691023930953307</v>
      </c>
      <c r="F15" s="135">
        <v>78.322892924233003</v>
      </c>
      <c r="G15" s="135">
        <v>1.4947025655483499</v>
      </c>
      <c r="H15" s="135">
        <v>10.795063259737001</v>
      </c>
      <c r="I15" s="135">
        <v>4.9456776034236798</v>
      </c>
      <c r="J15" s="135">
        <v>6.8472959019038404</v>
      </c>
      <c r="K15" s="135">
        <v>24.6803184713376</v>
      </c>
      <c r="L15" s="134">
        <v>1.0691348457094501</v>
      </c>
      <c r="M15" s="56"/>
    </row>
    <row r="16" spans="1:13" ht="15.75" customHeight="1">
      <c r="A16" s="236" t="s">
        <v>134</v>
      </c>
      <c r="B16" s="115" t="s">
        <v>207</v>
      </c>
      <c r="C16" s="121">
        <v>142.53898144218499</v>
      </c>
      <c r="D16" s="123">
        <v>2.37460742104818</v>
      </c>
      <c r="E16" s="123">
        <v>37.409033565849498</v>
      </c>
      <c r="F16" s="123">
        <v>24.7687864460698</v>
      </c>
      <c r="G16" s="123">
        <v>0.76791338334132098</v>
      </c>
      <c r="H16" s="123">
        <v>6.2595126090451698</v>
      </c>
      <c r="I16" s="123">
        <v>5.3602189846104498</v>
      </c>
      <c r="J16" s="123">
        <v>5.6580329028729297</v>
      </c>
      <c r="K16" s="123">
        <v>19.652626375244701</v>
      </c>
      <c r="L16" s="122">
        <v>0.42814674670257702</v>
      </c>
      <c r="M16" s="56"/>
    </row>
    <row r="17" spans="1:13">
      <c r="A17" s="236"/>
      <c r="B17" s="124" t="s">
        <v>208</v>
      </c>
      <c r="C17" s="121">
        <v>139.32365243499601</v>
      </c>
      <c r="D17" s="123">
        <v>3.0176554216043501</v>
      </c>
      <c r="E17" s="123">
        <v>41.325887140224701</v>
      </c>
      <c r="F17" s="123">
        <v>28.6170303967737</v>
      </c>
      <c r="G17" s="123">
        <v>0.80990864649280003</v>
      </c>
      <c r="H17" s="123">
        <v>7.0301924851877198</v>
      </c>
      <c r="I17" s="123">
        <v>6.5905168658400797</v>
      </c>
      <c r="J17" s="123">
        <v>5.1791915968904902</v>
      </c>
      <c r="K17" s="123">
        <v>21.292067341704001</v>
      </c>
      <c r="L17" s="122">
        <v>0.44979461591787601</v>
      </c>
      <c r="M17" s="56"/>
    </row>
    <row r="18" spans="1:13">
      <c r="A18" s="236"/>
      <c r="B18" s="124" t="s">
        <v>209</v>
      </c>
      <c r="C18" s="121">
        <v>139.62904324978999</v>
      </c>
      <c r="D18" s="123">
        <v>3.08231946635301</v>
      </c>
      <c r="E18" s="123">
        <v>43.811043878758902</v>
      </c>
      <c r="F18" s="123">
        <v>31.7798364936626</v>
      </c>
      <c r="G18" s="123">
        <v>0.89989849610311001</v>
      </c>
      <c r="H18" s="123">
        <v>7.44990546937803</v>
      </c>
      <c r="I18" s="123">
        <v>5.4316885710719198</v>
      </c>
      <c r="J18" s="123">
        <v>5.2232229813486502</v>
      </c>
      <c r="K18" s="123">
        <v>22.807516974565502</v>
      </c>
      <c r="L18" s="122">
        <v>0.38725632707367902</v>
      </c>
      <c r="M18" s="56"/>
    </row>
    <row r="19" spans="1:13">
      <c r="A19" s="236"/>
      <c r="B19" s="124" t="s">
        <v>210</v>
      </c>
      <c r="C19" s="121">
        <v>134.23889536867401</v>
      </c>
      <c r="D19" s="123">
        <v>3.1577608518931202</v>
      </c>
      <c r="E19" s="123">
        <v>46.1280953136718</v>
      </c>
      <c r="F19" s="123">
        <v>36.034447171985398</v>
      </c>
      <c r="G19" s="123">
        <v>1.03788293217225</v>
      </c>
      <c r="H19" s="123">
        <v>8.1192753148539598</v>
      </c>
      <c r="I19" s="123">
        <v>6.4526826633786696</v>
      </c>
      <c r="J19" s="123">
        <v>4.5352325991899702</v>
      </c>
      <c r="K19" s="123">
        <v>24.316078200004899</v>
      </c>
      <c r="L19" s="122">
        <v>0.33674463223798201</v>
      </c>
      <c r="M19" s="56"/>
    </row>
    <row r="20" spans="1:13">
      <c r="A20" s="236"/>
      <c r="B20" s="128" t="s">
        <v>211</v>
      </c>
      <c r="C20" s="133">
        <v>98.606331371090306</v>
      </c>
      <c r="D20" s="135">
        <v>2.65841072855621</v>
      </c>
      <c r="E20" s="135">
        <v>36.801052717752597</v>
      </c>
      <c r="F20" s="135">
        <v>29.899778380341701</v>
      </c>
      <c r="G20" s="135">
        <v>0.68392285703836397</v>
      </c>
      <c r="H20" s="135">
        <v>7.63081623842558</v>
      </c>
      <c r="I20" s="135">
        <v>79.157671976542503</v>
      </c>
      <c r="J20" s="135">
        <v>3.3959205263352099</v>
      </c>
      <c r="K20" s="135">
        <v>19.0671117443664</v>
      </c>
      <c r="L20" s="134">
        <v>0.30788080661758299</v>
      </c>
      <c r="M20" s="56"/>
    </row>
    <row r="21" spans="1:13" ht="15.75" customHeight="1">
      <c r="A21" s="236" t="s">
        <v>144</v>
      </c>
      <c r="B21" s="115" t="s">
        <v>212</v>
      </c>
      <c r="C21" s="121">
        <v>250.161820808431</v>
      </c>
      <c r="D21" s="123">
        <v>4.05155798852575</v>
      </c>
      <c r="E21" s="123">
        <v>57.820638834641798</v>
      </c>
      <c r="F21" s="123">
        <v>41.084254190353498</v>
      </c>
      <c r="G21" s="123">
        <v>1.85869829396872</v>
      </c>
      <c r="H21" s="123">
        <v>7.8816791715048504</v>
      </c>
      <c r="I21" s="123">
        <v>18.417581057609699</v>
      </c>
      <c r="J21" s="123">
        <v>5.77906969212866</v>
      </c>
      <c r="K21" s="123">
        <v>18.014206760372002</v>
      </c>
      <c r="L21" s="122">
        <v>1.8198741860587699</v>
      </c>
      <c r="M21" s="56"/>
    </row>
    <row r="22" spans="1:13">
      <c r="A22" s="236"/>
      <c r="B22" s="124" t="s">
        <v>213</v>
      </c>
      <c r="C22" s="121">
        <v>309.92804975675801</v>
      </c>
      <c r="D22" s="123">
        <v>4.2373542868161298</v>
      </c>
      <c r="E22" s="123">
        <v>75.868087660832103</v>
      </c>
      <c r="F22" s="123">
        <v>43.497272184168899</v>
      </c>
      <c r="G22" s="123">
        <v>1.1307081288309699</v>
      </c>
      <c r="H22" s="123">
        <v>9.6968172209485797</v>
      </c>
      <c r="I22" s="123">
        <v>5.8747581021944697</v>
      </c>
      <c r="J22" s="123">
        <v>7.0105530925052397</v>
      </c>
      <c r="K22" s="123">
        <v>21.824585056690299</v>
      </c>
      <c r="L22" s="122">
        <v>1.19579263064773</v>
      </c>
      <c r="M22" s="56"/>
    </row>
    <row r="23" spans="1:13">
      <c r="A23" s="236"/>
      <c r="B23" s="124" t="s">
        <v>214</v>
      </c>
      <c r="C23" s="121">
        <v>322.55346696225098</v>
      </c>
      <c r="D23" s="123">
        <v>3.5900639572883501</v>
      </c>
      <c r="E23" s="123">
        <v>72.517930737964505</v>
      </c>
      <c r="F23" s="123">
        <v>42.210329254134002</v>
      </c>
      <c r="G23" s="123">
        <v>0.89837084208488205</v>
      </c>
      <c r="H23" s="123">
        <v>8.9852348626948899</v>
      </c>
      <c r="I23" s="123">
        <v>3.9522399397974999</v>
      </c>
      <c r="J23" s="123">
        <v>8.16043217117012</v>
      </c>
      <c r="K23" s="123">
        <v>20.7536944243917</v>
      </c>
      <c r="L23" s="122">
        <v>0.82919926942725897</v>
      </c>
      <c r="M23" s="56"/>
    </row>
    <row r="24" spans="1:13">
      <c r="A24" s="236"/>
      <c r="B24" s="124" t="s">
        <v>215</v>
      </c>
      <c r="C24" s="121">
        <v>301.911540868413</v>
      </c>
      <c r="D24" s="123">
        <v>4.62692717032823</v>
      </c>
      <c r="E24" s="123">
        <v>84.187908644635897</v>
      </c>
      <c r="F24" s="123">
        <v>55.4994138577553</v>
      </c>
      <c r="G24" s="123">
        <v>0.96807202810870896</v>
      </c>
      <c r="H24" s="123">
        <v>10.2214584511865</v>
      </c>
      <c r="I24" s="123">
        <v>4.3238791384764603</v>
      </c>
      <c r="J24" s="123">
        <v>6.9141116213914096</v>
      </c>
      <c r="K24" s="123">
        <v>25.211587986750999</v>
      </c>
      <c r="L24" s="122">
        <v>1.4445524114759101</v>
      </c>
      <c r="M24" s="56"/>
    </row>
    <row r="25" spans="1:13">
      <c r="A25" s="236"/>
      <c r="B25" s="124" t="s">
        <v>216</v>
      </c>
      <c r="C25" s="121">
        <v>318.88410283551599</v>
      </c>
      <c r="D25" s="123">
        <v>5.1064014884969602</v>
      </c>
      <c r="E25" s="123">
        <v>76.016277856472399</v>
      </c>
      <c r="F25" s="123">
        <v>46.1480948498386</v>
      </c>
      <c r="G25" s="123">
        <v>0.85964796096053397</v>
      </c>
      <c r="H25" s="123">
        <v>9.2867528111074709</v>
      </c>
      <c r="I25" s="123">
        <v>5.4673843651809797</v>
      </c>
      <c r="J25" s="123">
        <v>7.9156192060350099</v>
      </c>
      <c r="K25" s="123">
        <v>23.0864096776933</v>
      </c>
      <c r="L25" s="122">
        <v>1.51874392505624</v>
      </c>
      <c r="M25" s="56"/>
    </row>
    <row r="26" spans="1:13">
      <c r="A26" s="236"/>
      <c r="B26" s="128" t="s">
        <v>217</v>
      </c>
      <c r="C26" s="133">
        <v>351.48768854759101</v>
      </c>
      <c r="D26" s="135">
        <v>2.5292270283400402</v>
      </c>
      <c r="E26" s="135">
        <v>56.084696542855802</v>
      </c>
      <c r="F26" s="135">
        <v>35.320988025414501</v>
      </c>
      <c r="G26" s="135">
        <v>0.82866965606105503</v>
      </c>
      <c r="H26" s="135">
        <v>6.6454555830132698</v>
      </c>
      <c r="I26" s="135">
        <v>4.53113946081666</v>
      </c>
      <c r="J26" s="135">
        <v>9.6367285366817992</v>
      </c>
      <c r="K26" s="135">
        <v>21.0525476241029</v>
      </c>
      <c r="L26" s="134">
        <v>0.99503912331271105</v>
      </c>
      <c r="M26" s="56"/>
    </row>
    <row r="27" spans="1:13" ht="15.75" customHeight="1">
      <c r="A27" s="236" t="s">
        <v>152</v>
      </c>
      <c r="B27" s="124" t="s">
        <v>218</v>
      </c>
      <c r="C27" s="185">
        <v>236.85394861890001</v>
      </c>
      <c r="D27" s="141">
        <v>3.3802939430999999</v>
      </c>
      <c r="E27" s="141">
        <v>58.159081898700002</v>
      </c>
      <c r="F27" s="141">
        <v>31.746923692500001</v>
      </c>
      <c r="G27" s="141">
        <v>0.83641407779999999</v>
      </c>
      <c r="H27" s="141">
        <v>12.084839372399999</v>
      </c>
      <c r="I27" s="141">
        <v>87.992727194899999</v>
      </c>
      <c r="J27" s="141">
        <v>6.2464350390999996</v>
      </c>
      <c r="K27" s="141">
        <v>21.426086199499998</v>
      </c>
      <c r="L27" s="186">
        <v>0.83361258459999998</v>
      </c>
      <c r="M27" s="56"/>
    </row>
    <row r="28" spans="1:13">
      <c r="A28" s="236"/>
      <c r="B28" s="124" t="s">
        <v>219</v>
      </c>
      <c r="C28" s="185">
        <v>251.96144525279999</v>
      </c>
      <c r="D28" s="141">
        <v>3.6979456789</v>
      </c>
      <c r="E28" s="141">
        <v>57.995387370099998</v>
      </c>
      <c r="F28" s="141">
        <v>30.8586533006</v>
      </c>
      <c r="G28" s="141">
        <v>0.7822020542</v>
      </c>
      <c r="H28" s="141">
        <v>12.114991167199999</v>
      </c>
      <c r="I28" s="141">
        <v>100.2067923977</v>
      </c>
      <c r="J28" s="141">
        <v>6.6618748991999999</v>
      </c>
      <c r="K28" s="141">
        <v>20.5876380375</v>
      </c>
      <c r="L28" s="186">
        <v>0.61975385869999999</v>
      </c>
      <c r="M28" s="56"/>
    </row>
    <row r="29" spans="1:13">
      <c r="A29" s="236"/>
      <c r="B29" s="124" t="s">
        <v>220</v>
      </c>
      <c r="C29" s="185">
        <v>241.62645915819999</v>
      </c>
      <c r="D29" s="141">
        <v>3.7099325367999998</v>
      </c>
      <c r="E29" s="141">
        <v>54.050877275799998</v>
      </c>
      <c r="F29" s="141">
        <v>32.747102165299999</v>
      </c>
      <c r="G29" s="141">
        <v>0.81318035339999994</v>
      </c>
      <c r="H29" s="141">
        <v>12.024535782699999</v>
      </c>
      <c r="I29" s="141">
        <v>113.5357751964</v>
      </c>
      <c r="J29" s="141">
        <v>6.6396191923999996</v>
      </c>
      <c r="K29" s="141">
        <v>19.5665576026</v>
      </c>
      <c r="L29" s="186">
        <v>0.64157617769999997</v>
      </c>
      <c r="M29" s="56"/>
    </row>
    <row r="30" spans="1:13">
      <c r="A30" s="236"/>
      <c r="B30" s="124" t="s">
        <v>221</v>
      </c>
      <c r="C30" s="185">
        <v>236.51739547599999</v>
      </c>
      <c r="D30" s="141">
        <v>4.2433477157999997</v>
      </c>
      <c r="E30" s="141">
        <v>62.457383393699999</v>
      </c>
      <c r="F30" s="141">
        <v>36.433074579100001</v>
      </c>
      <c r="G30" s="141">
        <v>1.0377730223999999</v>
      </c>
      <c r="H30" s="141">
        <v>13.2486986532</v>
      </c>
      <c r="I30" s="141">
        <v>110.005202809</v>
      </c>
      <c r="J30" s="141">
        <v>5.7197166450000001</v>
      </c>
      <c r="K30" s="141">
        <v>21.7249390098</v>
      </c>
      <c r="L30" s="186">
        <v>0.66339849669999995</v>
      </c>
      <c r="M30" s="56"/>
    </row>
    <row r="31" spans="1:13">
      <c r="A31" s="236"/>
      <c r="B31" s="124" t="s">
        <v>222</v>
      </c>
      <c r="C31" s="185">
        <v>269.9763870928</v>
      </c>
      <c r="D31" s="141">
        <v>3.0986027811999999</v>
      </c>
      <c r="E31" s="141">
        <v>49.309016412799998</v>
      </c>
      <c r="F31" s="141">
        <v>27.627307465400001</v>
      </c>
      <c r="G31" s="141">
        <v>0.58084310959999996</v>
      </c>
      <c r="H31" s="141">
        <v>9.4254510673999992</v>
      </c>
      <c r="I31" s="141">
        <v>94.382062649100007</v>
      </c>
      <c r="J31" s="141">
        <v>8.3904014598999996</v>
      </c>
      <c r="K31" s="141">
        <v>20.014836817900001</v>
      </c>
      <c r="L31" s="186">
        <v>0.85107043979999997</v>
      </c>
      <c r="M31" s="56"/>
    </row>
    <row r="32" spans="1:13">
      <c r="A32" s="236"/>
      <c r="B32" s="128" t="s">
        <v>223</v>
      </c>
      <c r="C32" s="187">
        <v>237.5504266506</v>
      </c>
      <c r="D32" s="142">
        <v>3.8777485482</v>
      </c>
      <c r="E32" s="142">
        <v>54.901032731199997</v>
      </c>
      <c r="F32" s="142">
        <v>36.237235437599999</v>
      </c>
      <c r="G32" s="142">
        <v>0.92934897530000005</v>
      </c>
      <c r="H32" s="142">
        <v>10.9149497325</v>
      </c>
      <c r="I32" s="142">
        <v>126.42879662750001</v>
      </c>
      <c r="J32" s="142">
        <v>6.3280392973000001</v>
      </c>
      <c r="K32" s="142">
        <v>22.579990105699999</v>
      </c>
      <c r="L32" s="188">
        <v>0.93835971569999999</v>
      </c>
      <c r="M32" s="56"/>
    </row>
    <row r="33" spans="1:19" ht="15" customHeight="1">
      <c r="A33" s="225" t="s">
        <v>165</v>
      </c>
      <c r="B33" s="168" t="s">
        <v>166</v>
      </c>
      <c r="C33" s="120">
        <v>195.373087936183</v>
      </c>
      <c r="D33" s="146">
        <v>1.2758205736578501</v>
      </c>
      <c r="E33" s="146">
        <v>21.363187658903598</v>
      </c>
      <c r="F33" s="146">
        <v>12.292143529809</v>
      </c>
      <c r="G33" s="146">
        <v>0.37787061634271601</v>
      </c>
      <c r="H33" s="146">
        <v>1.8810136546601499</v>
      </c>
      <c r="I33" s="146">
        <v>9.7861199082102406</v>
      </c>
      <c r="J33" s="146">
        <v>3.4589278239916998</v>
      </c>
      <c r="K33" s="146">
        <v>5.8827350116605297</v>
      </c>
      <c r="L33" s="189">
        <v>0.479267732495472</v>
      </c>
      <c r="M33" s="56"/>
    </row>
    <row r="34" spans="1:19">
      <c r="A34" s="225"/>
      <c r="B34" s="171" t="s">
        <v>167</v>
      </c>
      <c r="C34" s="127">
        <v>212.40641635199401</v>
      </c>
      <c r="D34" s="56">
        <v>1.5452063277561501</v>
      </c>
      <c r="E34" s="56">
        <v>23.787830963057701</v>
      </c>
      <c r="F34" s="56">
        <v>14.1133056271567</v>
      </c>
      <c r="G34" s="56">
        <v>0.35468408459127998</v>
      </c>
      <c r="H34" s="56">
        <v>1.86087866764357</v>
      </c>
      <c r="I34" s="56">
        <v>3.3267887824059099</v>
      </c>
      <c r="J34" s="56">
        <v>3.6680908240739498</v>
      </c>
      <c r="K34" s="56">
        <v>6.2024062761799303</v>
      </c>
      <c r="L34" s="119">
        <v>0.34274999531307698</v>
      </c>
      <c r="M34" s="56"/>
    </row>
    <row r="35" spans="1:19">
      <c r="A35" s="225"/>
      <c r="B35" s="171" t="s">
        <v>168</v>
      </c>
      <c r="C35" s="127">
        <v>220.73606912527501</v>
      </c>
      <c r="D35" s="56">
        <v>1.5493403520479401</v>
      </c>
      <c r="E35" s="56">
        <v>24.321839144770799</v>
      </c>
      <c r="F35" s="56">
        <v>14.567271945682799</v>
      </c>
      <c r="G35" s="56">
        <v>0.41839176663027999</v>
      </c>
      <c r="H35" s="56">
        <v>1.9207353915246499</v>
      </c>
      <c r="I35" s="56">
        <v>2.0602786411386198</v>
      </c>
      <c r="J35" s="56">
        <v>3.58911444583214</v>
      </c>
      <c r="K35" s="56">
        <v>6.40191187873579</v>
      </c>
      <c r="L35" s="119">
        <v>0.294812363772747</v>
      </c>
      <c r="M35" s="56"/>
      <c r="Q35" s="12"/>
    </row>
    <row r="36" spans="1:19">
      <c r="A36" s="225"/>
      <c r="B36" s="171" t="s">
        <v>170</v>
      </c>
      <c r="C36" s="127">
        <v>227.44112722936001</v>
      </c>
      <c r="D36" s="56">
        <v>1.3055122107474999</v>
      </c>
      <c r="E36" s="56">
        <v>24.2025460396729</v>
      </c>
      <c r="F36" s="56">
        <v>13.871481189690201</v>
      </c>
      <c r="G36" s="56">
        <v>0.42809299506680198</v>
      </c>
      <c r="H36" s="56">
        <v>1.8705595105930199</v>
      </c>
      <c r="I36" s="56">
        <v>1.52248071179655</v>
      </c>
      <c r="J36" s="56">
        <v>3.8738656409022001</v>
      </c>
      <c r="K36" s="56">
        <v>6.8550202477251503</v>
      </c>
      <c r="L36" s="119">
        <v>0.30164816293271901</v>
      </c>
      <c r="M36" s="56"/>
    </row>
    <row r="37" spans="1:19">
      <c r="A37" s="225"/>
      <c r="B37" s="171" t="s">
        <v>172</v>
      </c>
      <c r="C37" s="127">
        <v>231.48874235923401</v>
      </c>
      <c r="D37" s="56">
        <v>1.0345561105494401</v>
      </c>
      <c r="E37" s="56">
        <v>22.342792996364999</v>
      </c>
      <c r="F37" s="56">
        <v>13.002877328258499</v>
      </c>
      <c r="G37" s="56">
        <v>0.37779363521953602</v>
      </c>
      <c r="H37" s="56">
        <v>1.83883866024857</v>
      </c>
      <c r="I37" s="56">
        <f>'Carbone et azote'!H37*0.12</f>
        <v>1.326312706922568</v>
      </c>
      <c r="J37" s="56">
        <v>4.1103452405556302</v>
      </c>
      <c r="K37" s="56">
        <v>6.87539620764995</v>
      </c>
      <c r="L37" s="119">
        <v>0.30423498056968701</v>
      </c>
      <c r="Q37" s="216"/>
      <c r="R37" s="152"/>
    </row>
    <row r="38" spans="1:19">
      <c r="A38" s="225"/>
      <c r="B38" s="173" t="s">
        <v>175</v>
      </c>
      <c r="C38" s="132">
        <v>224.61458613913399</v>
      </c>
      <c r="D38" s="58">
        <v>1.02322817279543</v>
      </c>
      <c r="E38" s="58">
        <v>22.412713568212801</v>
      </c>
      <c r="F38" s="58">
        <v>12.860501498184499</v>
      </c>
      <c r="G38" s="58">
        <v>0.42703652553985899</v>
      </c>
      <c r="H38" s="58">
        <v>1.8895627841052001</v>
      </c>
      <c r="I38" s="58">
        <f>'Carbone et azote'!H38*0.12</f>
        <v>3.7421923121955238</v>
      </c>
      <c r="J38" s="58">
        <v>4.2440349636208898</v>
      </c>
      <c r="K38" s="58">
        <v>6.8381030823387698</v>
      </c>
      <c r="L38" s="131">
        <v>0.33099411438765802</v>
      </c>
      <c r="M38" s="56"/>
      <c r="Q38" s="216"/>
      <c r="R38" s="152"/>
    </row>
    <row r="39" spans="1:19" ht="15" customHeight="1">
      <c r="A39" s="225" t="s">
        <v>225</v>
      </c>
      <c r="B39" s="171" t="s">
        <v>178</v>
      </c>
      <c r="C39" s="120">
        <v>213.55703223683599</v>
      </c>
      <c r="D39" s="146">
        <v>1.41265971468327</v>
      </c>
      <c r="E39" s="146">
        <v>22.790905145167699</v>
      </c>
      <c r="F39" s="146">
        <v>13.8032745439709</v>
      </c>
      <c r="G39" s="146">
        <v>0.45599000060208</v>
      </c>
      <c r="H39" s="146">
        <v>1.81590921426518</v>
      </c>
      <c r="I39" s="146">
        <v>3.06782060349251</v>
      </c>
      <c r="J39" s="146">
        <v>3.45581694890631</v>
      </c>
      <c r="K39" s="146">
        <v>6.4183133240107404</v>
      </c>
      <c r="L39" s="189">
        <v>0.77113270760719599</v>
      </c>
      <c r="M39" s="56"/>
      <c r="S39" s="12"/>
    </row>
    <row r="40" spans="1:19">
      <c r="A40" s="225"/>
      <c r="B40" s="171" t="s">
        <v>179</v>
      </c>
      <c r="C40" s="127">
        <v>221.156412262983</v>
      </c>
      <c r="D40" s="56">
        <v>1.4160100343443001</v>
      </c>
      <c r="E40" s="56">
        <v>23.813590855686801</v>
      </c>
      <c r="F40" s="56">
        <v>13.9625801259795</v>
      </c>
      <c r="G40" s="56">
        <v>0.41939171970795103</v>
      </c>
      <c r="H40" s="56">
        <v>1.8789325382101401</v>
      </c>
      <c r="I40" s="56">
        <v>3.0595595423907298</v>
      </c>
      <c r="J40" s="56">
        <v>3.6635038478938999</v>
      </c>
      <c r="K40" s="56">
        <v>6.7529967681678702</v>
      </c>
      <c r="L40" s="119">
        <v>0.709240711286234</v>
      </c>
      <c r="M40" s="56"/>
    </row>
    <row r="41" spans="1:19">
      <c r="A41" s="225"/>
      <c r="B41" s="171" t="s">
        <v>182</v>
      </c>
      <c r="C41" s="127">
        <v>175.61238157884</v>
      </c>
      <c r="D41" s="56">
        <v>1.97511266810583</v>
      </c>
      <c r="E41" s="56">
        <v>23.715846808741698</v>
      </c>
      <c r="F41" s="56">
        <v>17.332846527163099</v>
      </c>
      <c r="G41" s="56">
        <v>0.39422962547382601</v>
      </c>
      <c r="H41" s="56">
        <v>2.8128416526885398</v>
      </c>
      <c r="I41" s="56">
        <v>41.881695368070702</v>
      </c>
      <c r="J41" s="56">
        <v>3.4024639374570902</v>
      </c>
      <c r="K41" s="56">
        <v>6.9089746453795904</v>
      </c>
      <c r="L41" s="119">
        <v>0.44445910087092899</v>
      </c>
      <c r="M41" s="56"/>
    </row>
    <row r="42" spans="1:19">
      <c r="A42" s="225"/>
      <c r="B42" s="173" t="s">
        <v>185</v>
      </c>
      <c r="C42" s="132">
        <v>170.31224403415001</v>
      </c>
      <c r="D42" s="58">
        <v>2.1780826994626801</v>
      </c>
      <c r="E42" s="58">
        <v>23.685240865497299</v>
      </c>
      <c r="F42" s="58">
        <v>17.838033119873899</v>
      </c>
      <c r="G42" s="58">
        <v>0.39212037014784201</v>
      </c>
      <c r="H42" s="58">
        <v>2.8845452866152002</v>
      </c>
      <c r="I42" s="58">
        <v>47.021256217500898</v>
      </c>
      <c r="J42" s="58">
        <v>3.4457916545991298</v>
      </c>
      <c r="K42" s="58">
        <v>6.9766592977705804</v>
      </c>
      <c r="L42" s="131">
        <v>0.41445103283623003</v>
      </c>
      <c r="M42" s="56"/>
    </row>
  </sheetData>
  <mergeCells count="11">
    <mergeCell ref="B1:B2"/>
    <mergeCell ref="C1:L1"/>
    <mergeCell ref="A2:A3"/>
    <mergeCell ref="C3:L3"/>
    <mergeCell ref="A4:A10"/>
    <mergeCell ref="A39:A42"/>
    <mergeCell ref="A11:A15"/>
    <mergeCell ref="A16:A20"/>
    <mergeCell ref="A21:A26"/>
    <mergeCell ref="A27:A32"/>
    <mergeCell ref="A33:A38"/>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BB59"/>
  </sheetPr>
  <dimension ref="A1:T42"/>
  <sheetViews>
    <sheetView zoomScale="60" zoomScaleNormal="60" workbookViewId="0">
      <pane xSplit="1" ySplit="2" topLeftCell="B18" activePane="bottomRight" state="frozen"/>
      <selection pane="topRight" activeCell="B1" sqref="B1"/>
      <selection pane="bottomLeft" activeCell="A18" sqref="A18"/>
      <selection pane="bottomRight" activeCell="J61" sqref="J61"/>
    </sheetView>
  </sheetViews>
  <sheetFormatPr defaultColWidth="10.5" defaultRowHeight="15.75"/>
  <cols>
    <col min="1" max="1" width="16.875" style="50" customWidth="1"/>
    <col min="2" max="2" width="11.125" style="50" customWidth="1"/>
    <col min="3" max="3" width="8" customWidth="1"/>
    <col min="4" max="4" width="6.875" customWidth="1"/>
    <col min="5" max="5" width="5.875" customWidth="1"/>
    <col min="6" max="8" width="6.625" customWidth="1"/>
    <col min="9" max="9" width="6.375" customWidth="1"/>
    <col min="10" max="17" width="5.625" style="50" customWidth="1"/>
    <col min="18" max="18" width="6" style="50" customWidth="1"/>
  </cols>
  <sheetData>
    <row r="1" spans="1:20" ht="15.75" customHeight="1">
      <c r="A1" s="108" t="s">
        <v>95</v>
      </c>
      <c r="B1" s="240" t="s">
        <v>188</v>
      </c>
      <c r="C1" s="257" t="s">
        <v>257</v>
      </c>
      <c r="D1" s="238" t="s">
        <v>258</v>
      </c>
      <c r="E1" s="238" t="s">
        <v>259</v>
      </c>
      <c r="F1" s="238" t="s">
        <v>260</v>
      </c>
      <c r="G1" s="238" t="s">
        <v>261</v>
      </c>
      <c r="H1" s="237" t="s">
        <v>262</v>
      </c>
      <c r="I1" s="256" t="s">
        <v>263</v>
      </c>
      <c r="J1" s="252" t="s">
        <v>16</v>
      </c>
      <c r="K1" s="252"/>
      <c r="L1" s="252"/>
      <c r="M1" s="252"/>
      <c r="N1" s="252" t="s">
        <v>45</v>
      </c>
      <c r="O1" s="252"/>
      <c r="P1" s="252"/>
      <c r="Q1" s="252"/>
      <c r="R1" s="254" t="s">
        <v>51</v>
      </c>
    </row>
    <row r="2" spans="1:20">
      <c r="A2" s="242" t="s">
        <v>100</v>
      </c>
      <c r="B2" s="240"/>
      <c r="C2" s="257"/>
      <c r="D2" s="238" t="s">
        <v>193</v>
      </c>
      <c r="E2" s="238" t="s">
        <v>193</v>
      </c>
      <c r="F2" s="238" t="s">
        <v>193</v>
      </c>
      <c r="G2" s="238" t="s">
        <v>193</v>
      </c>
      <c r="H2" s="237" t="s">
        <v>193</v>
      </c>
      <c r="I2" s="256" t="s">
        <v>193</v>
      </c>
      <c r="J2" s="190" t="s">
        <v>249</v>
      </c>
      <c r="K2" s="191" t="s">
        <v>250</v>
      </c>
      <c r="L2" s="191" t="s">
        <v>251</v>
      </c>
      <c r="M2" s="192" t="s">
        <v>247</v>
      </c>
      <c r="N2" s="190" t="s">
        <v>249</v>
      </c>
      <c r="O2" s="191" t="s">
        <v>250</v>
      </c>
      <c r="P2" s="191" t="s">
        <v>251</v>
      </c>
      <c r="Q2" s="192" t="s">
        <v>247</v>
      </c>
      <c r="R2" s="254"/>
    </row>
    <row r="3" spans="1:20">
      <c r="A3" s="242"/>
      <c r="B3" s="157" t="s">
        <v>101</v>
      </c>
      <c r="C3" s="255" t="s">
        <v>193</v>
      </c>
      <c r="D3" s="255"/>
      <c r="E3" s="255"/>
      <c r="F3" s="255"/>
      <c r="G3" s="255"/>
      <c r="H3" s="255"/>
      <c r="I3" s="255"/>
      <c r="J3" s="254" t="s">
        <v>264</v>
      </c>
      <c r="K3" s="254"/>
      <c r="L3" s="254"/>
      <c r="M3" s="254"/>
      <c r="N3" s="254" t="s">
        <v>264</v>
      </c>
      <c r="O3" s="254"/>
      <c r="P3" s="254"/>
      <c r="Q3" s="254"/>
      <c r="R3" s="159" t="s">
        <v>264</v>
      </c>
    </row>
    <row r="4" spans="1:20" ht="15.75" customHeight="1">
      <c r="A4" s="236" t="s">
        <v>109</v>
      </c>
      <c r="B4" s="115" t="s">
        <v>195</v>
      </c>
      <c r="C4" s="120">
        <v>15.3</v>
      </c>
      <c r="D4" s="146">
        <v>45.539339991343702</v>
      </c>
      <c r="E4" s="146">
        <v>5.1999640405093697</v>
      </c>
      <c r="F4" s="146">
        <v>8.4127120668384894</v>
      </c>
      <c r="G4" s="146">
        <v>6.3959300284514597</v>
      </c>
      <c r="H4" s="146">
        <v>0</v>
      </c>
      <c r="I4" s="189">
        <v>19.152053872857</v>
      </c>
      <c r="J4" s="193">
        <v>0.36071117699402799</v>
      </c>
      <c r="K4" s="194">
        <v>1.6184411563371299</v>
      </c>
      <c r="L4" s="194">
        <v>0.220601791360091</v>
      </c>
      <c r="M4" s="195">
        <v>0.14338163182970301</v>
      </c>
      <c r="N4" s="193">
        <v>0.47785231895348801</v>
      </c>
      <c r="O4" s="194">
        <v>4.8135643615800499</v>
      </c>
      <c r="P4" s="194">
        <v>0.28970445964687003</v>
      </c>
      <c r="Q4" s="195">
        <v>0.29633779965385498</v>
      </c>
      <c r="R4" s="196">
        <v>4.7926848078643802</v>
      </c>
      <c r="T4" s="56"/>
    </row>
    <row r="5" spans="1:20">
      <c r="A5" s="236"/>
      <c r="B5" s="124" t="s">
        <v>196</v>
      </c>
      <c r="C5" s="127">
        <v>13.99</v>
      </c>
      <c r="D5" s="56">
        <v>43.317841437272499</v>
      </c>
      <c r="E5" s="56">
        <v>3.4507911231534001</v>
      </c>
      <c r="F5" s="56">
        <v>13.7923333806838</v>
      </c>
      <c r="G5" s="56">
        <v>7.0798421742116702</v>
      </c>
      <c r="H5" s="56">
        <v>0</v>
      </c>
      <c r="I5" s="119">
        <v>18.3691918846786</v>
      </c>
      <c r="J5" s="193">
        <v>0.16375088714556399</v>
      </c>
      <c r="K5" s="194">
        <v>1.17447187261204</v>
      </c>
      <c r="L5" s="194">
        <v>5.0318366288017301E-2</v>
      </c>
      <c r="M5" s="195">
        <v>8.2936904101151093E-2</v>
      </c>
      <c r="N5" s="193">
        <v>0.24337740359193599</v>
      </c>
      <c r="O5" s="194">
        <v>2.71270259345353</v>
      </c>
      <c r="P5" s="194">
        <v>0.117222410742416</v>
      </c>
      <c r="Q5" s="195">
        <v>0.18647901028408401</v>
      </c>
      <c r="R5" s="196">
        <v>2.3073460812622302</v>
      </c>
    </row>
    <row r="6" spans="1:20">
      <c r="A6" s="236"/>
      <c r="B6" s="124" t="s">
        <v>197</v>
      </c>
      <c r="C6" s="127">
        <v>15.02</v>
      </c>
      <c r="D6" s="56">
        <v>33.796334932056602</v>
      </c>
      <c r="E6" s="56">
        <v>10.212181773291301</v>
      </c>
      <c r="F6" s="56">
        <v>14.534110852029199</v>
      </c>
      <c r="G6" s="56">
        <v>5.2304068105248804</v>
      </c>
      <c r="H6" s="56">
        <v>0</v>
      </c>
      <c r="I6" s="119">
        <v>21.206965632098001</v>
      </c>
      <c r="J6" s="193">
        <v>0.16312154503877399</v>
      </c>
      <c r="K6" s="194">
        <v>1.63496833705566</v>
      </c>
      <c r="L6" s="194">
        <v>8.0768381033968398E-2</v>
      </c>
      <c r="M6" s="195">
        <v>9.3313405977041505E-2</v>
      </c>
      <c r="N6" s="193">
        <v>0.146339690080484</v>
      </c>
      <c r="O6" s="194">
        <v>3.42672756047673</v>
      </c>
      <c r="P6" s="194">
        <v>0.118609667560853</v>
      </c>
      <c r="Q6" s="195">
        <v>0.21888028209052901</v>
      </c>
      <c r="R6" s="196">
        <v>2.6876388351316001</v>
      </c>
    </row>
    <row r="7" spans="1:20">
      <c r="A7" s="236"/>
      <c r="B7" s="124" t="s">
        <v>198</v>
      </c>
      <c r="C7" s="127">
        <v>13.8019219800063</v>
      </c>
      <c r="D7" s="56">
        <v>56.185864860353703</v>
      </c>
      <c r="E7" s="56">
        <v>5.6842952093898296</v>
      </c>
      <c r="F7" s="56">
        <v>15.073920945436001</v>
      </c>
      <c r="G7" s="56">
        <v>8.4287647866192508</v>
      </c>
      <c r="H7" s="56">
        <v>0</v>
      </c>
      <c r="I7" s="119">
        <v>0.82523221819488402</v>
      </c>
      <c r="J7" s="193">
        <v>0.18703014477961799</v>
      </c>
      <c r="K7" s="194">
        <v>0.84079517028955797</v>
      </c>
      <c r="L7" s="194">
        <v>0.101050057842412</v>
      </c>
      <c r="M7" s="195">
        <v>8.5875700764730806E-2</v>
      </c>
      <c r="N7" s="193">
        <v>0.176701706157875</v>
      </c>
      <c r="O7" s="194">
        <v>3.1385865909253199</v>
      </c>
      <c r="P7" s="194">
        <v>0.17090785260649599</v>
      </c>
      <c r="Q7" s="195">
        <v>0.17692196105274999</v>
      </c>
      <c r="R7" s="196">
        <v>3.4466871309536402</v>
      </c>
    </row>
    <row r="8" spans="1:20">
      <c r="A8" s="236"/>
      <c r="B8" s="124" t="s">
        <v>199</v>
      </c>
      <c r="C8" s="127">
        <v>10.9649411961207</v>
      </c>
      <c r="D8" s="56">
        <v>31.410972054562102</v>
      </c>
      <c r="E8" s="56">
        <v>18.4152000237757</v>
      </c>
      <c r="F8" s="56">
        <v>23.076743103994101</v>
      </c>
      <c r="G8" s="56">
        <v>13.510270728949401</v>
      </c>
      <c r="H8" s="56">
        <v>0.96025168941730399</v>
      </c>
      <c r="I8" s="119">
        <v>1.6616212031806299</v>
      </c>
      <c r="J8" s="193">
        <v>0.212786152886355</v>
      </c>
      <c r="K8" s="194">
        <v>0.65013654572997204</v>
      </c>
      <c r="L8" s="194">
        <v>9.6518285806006895E-2</v>
      </c>
      <c r="M8" s="195">
        <v>7.4324557786598799E-2</v>
      </c>
      <c r="N8" s="193">
        <v>0.220100836731347</v>
      </c>
      <c r="O8" s="194">
        <v>2.6984771917525099</v>
      </c>
      <c r="P8" s="194">
        <v>0.15537070689101101</v>
      </c>
      <c r="Q8" s="195">
        <v>0.15951911239290301</v>
      </c>
      <c r="R8" s="196">
        <v>3.0725109690338099</v>
      </c>
    </row>
    <row r="9" spans="1:20">
      <c r="A9" s="236"/>
      <c r="B9" s="124" t="s">
        <v>200</v>
      </c>
      <c r="C9" s="127">
        <v>15.2</v>
      </c>
      <c r="D9" s="56">
        <v>49.030105496321703</v>
      </c>
      <c r="E9" s="56">
        <v>4.8718420356559804</v>
      </c>
      <c r="F9" s="56">
        <v>10.200231179425099</v>
      </c>
      <c r="G9" s="56">
        <v>6.6160861918315303</v>
      </c>
      <c r="H9" s="56">
        <v>0</v>
      </c>
      <c r="I9" s="119">
        <v>14.0817350967656</v>
      </c>
      <c r="J9" s="193">
        <v>0.15517234695106299</v>
      </c>
      <c r="K9" s="194">
        <v>0.69704391386414699</v>
      </c>
      <c r="L9" s="194">
        <v>0.12680771051071299</v>
      </c>
      <c r="M9" s="195">
        <v>6.8949623250575506E-2</v>
      </c>
      <c r="N9" s="193">
        <v>0.16829131730909899</v>
      </c>
      <c r="O9" s="194">
        <v>2.44506170405334</v>
      </c>
      <c r="P9" s="194">
        <v>0.19889816668687699</v>
      </c>
      <c r="Q9" s="195">
        <v>0.115154276221919</v>
      </c>
      <c r="R9" s="196">
        <v>2.6220266852837901</v>
      </c>
    </row>
    <row r="10" spans="1:20">
      <c r="A10" s="236"/>
      <c r="B10" s="128" t="s">
        <v>201</v>
      </c>
      <c r="C10" s="132">
        <v>13.93</v>
      </c>
      <c r="D10" s="58">
        <v>48.263963470281098</v>
      </c>
      <c r="E10" s="58">
        <v>5.5181294077685301</v>
      </c>
      <c r="F10" s="58">
        <v>4.2704495983589199</v>
      </c>
      <c r="G10" s="58">
        <v>10.0982558049099</v>
      </c>
      <c r="H10" s="58">
        <v>0</v>
      </c>
      <c r="I10" s="131">
        <v>17.919201718681599</v>
      </c>
      <c r="J10" s="197">
        <v>0.10457850031027301</v>
      </c>
      <c r="K10" s="198">
        <v>0.50107530162847003</v>
      </c>
      <c r="L10" s="198">
        <v>1.7226373568168699E-2</v>
      </c>
      <c r="M10" s="199">
        <v>2.8205690568064701E-2</v>
      </c>
      <c r="N10" s="197">
        <v>0.155134731185888</v>
      </c>
      <c r="O10" s="198">
        <v>2.3255993881888002</v>
      </c>
      <c r="P10" s="198">
        <v>8.5669205942201301E-2</v>
      </c>
      <c r="Q10" s="199">
        <v>0.12672680495277</v>
      </c>
      <c r="R10" s="166">
        <f t="shared" ref="R10:R42" si="0">1.5*(O10-K10)</f>
        <v>2.7367861298404952</v>
      </c>
    </row>
    <row r="11" spans="1:20" ht="15.75" customHeight="1">
      <c r="A11" s="236" t="s">
        <v>124</v>
      </c>
      <c r="B11" s="115" t="s">
        <v>202</v>
      </c>
      <c r="C11" s="127">
        <v>18.2</v>
      </c>
      <c r="D11" s="56">
        <v>34.299999999999997</v>
      </c>
      <c r="E11" s="56">
        <v>4.53</v>
      </c>
      <c r="F11" s="56">
        <v>12.65</v>
      </c>
      <c r="G11" s="56">
        <v>0</v>
      </c>
      <c r="H11" s="56">
        <v>0</v>
      </c>
      <c r="I11" s="119">
        <v>30.32</v>
      </c>
      <c r="J11" s="200">
        <v>0.51497334259905503</v>
      </c>
      <c r="K11" s="201">
        <v>1.0723509581659301</v>
      </c>
      <c r="L11" s="201">
        <v>0.30510448232874199</v>
      </c>
      <c r="M11" s="202">
        <v>4.4080931309974099E-2</v>
      </c>
      <c r="N11" s="200">
        <v>1.1441259170786</v>
      </c>
      <c r="O11" s="201">
        <v>5.33375416422132</v>
      </c>
      <c r="P11" s="201">
        <v>0.38841089809649698</v>
      </c>
      <c r="Q11" s="202">
        <v>0.36764084417588699</v>
      </c>
      <c r="R11" s="162">
        <f t="shared" si="0"/>
        <v>6.3921048090830848</v>
      </c>
    </row>
    <row r="12" spans="1:20">
      <c r="A12" s="236"/>
      <c r="B12" s="124" t="s">
        <v>203</v>
      </c>
      <c r="C12" s="127">
        <v>22.34</v>
      </c>
      <c r="D12" s="56">
        <v>41.33</v>
      </c>
      <c r="E12" s="56">
        <v>7.7122741325033797</v>
      </c>
      <c r="F12" s="56">
        <v>6.8475653032127104</v>
      </c>
      <c r="G12" s="56">
        <v>0</v>
      </c>
      <c r="H12" s="56">
        <v>0</v>
      </c>
      <c r="I12" s="119">
        <v>21.770160564283898</v>
      </c>
      <c r="J12" s="200">
        <v>1.0459390800386199</v>
      </c>
      <c r="K12" s="201">
        <v>1.8417180400348601</v>
      </c>
      <c r="L12" s="201">
        <v>0.28974601365987201</v>
      </c>
      <c r="M12" s="202">
        <v>5.1242295601284703E-2</v>
      </c>
      <c r="N12" s="200">
        <v>1.4679678864949699</v>
      </c>
      <c r="O12" s="201">
        <v>5.6542067860992198</v>
      </c>
      <c r="P12" s="201">
        <v>0.331606018530756</v>
      </c>
      <c r="Q12" s="202">
        <v>0.32003299809542401</v>
      </c>
      <c r="R12" s="162">
        <f t="shared" si="0"/>
        <v>5.7187331190965391</v>
      </c>
    </row>
    <row r="13" spans="1:20">
      <c r="A13" s="236"/>
      <c r="B13" s="124" t="s">
        <v>204</v>
      </c>
      <c r="C13" s="127">
        <v>18.8905568505749</v>
      </c>
      <c r="D13" s="56">
        <v>57.776248449567603</v>
      </c>
      <c r="E13" s="56">
        <v>3.6499567953777601</v>
      </c>
      <c r="F13" s="56">
        <v>7.2216582569431003</v>
      </c>
      <c r="G13" s="56">
        <v>0</v>
      </c>
      <c r="H13" s="56">
        <v>0</v>
      </c>
      <c r="I13" s="119">
        <v>12.4615796475367</v>
      </c>
      <c r="J13" s="200">
        <v>0.98910207358259195</v>
      </c>
      <c r="K13" s="201">
        <v>1.71212580315553</v>
      </c>
      <c r="L13" s="201">
        <v>0.2326339020025</v>
      </c>
      <c r="M13" s="202">
        <v>7.4628508119721798E-2</v>
      </c>
      <c r="N13" s="200">
        <v>1.6565175166644801</v>
      </c>
      <c r="O13" s="201">
        <v>7.4550210825998402</v>
      </c>
      <c r="P13" s="201">
        <v>0.29311288444939099</v>
      </c>
      <c r="Q13" s="202">
        <v>0.29489720813895898</v>
      </c>
      <c r="R13" s="162">
        <f t="shared" si="0"/>
        <v>8.6143429191664644</v>
      </c>
    </row>
    <row r="14" spans="1:20">
      <c r="A14" s="236"/>
      <c r="B14" s="124" t="s">
        <v>205</v>
      </c>
      <c r="C14" s="127">
        <v>21.33</v>
      </c>
      <c r="D14" s="56">
        <v>32.453000000000003</v>
      </c>
      <c r="E14" s="56">
        <v>13.65</v>
      </c>
      <c r="F14" s="56">
        <v>15.33</v>
      </c>
      <c r="G14" s="56">
        <v>0</v>
      </c>
      <c r="H14" s="56">
        <v>0</v>
      </c>
      <c r="I14" s="119">
        <v>17.236999999999998</v>
      </c>
      <c r="J14" s="200">
        <v>1.14255543271898</v>
      </c>
      <c r="K14" s="201">
        <v>2.2479048987053298</v>
      </c>
      <c r="L14" s="201">
        <v>0.17440809297222501</v>
      </c>
      <c r="M14" s="202">
        <v>0.103015315402575</v>
      </c>
      <c r="N14" s="200">
        <v>1.812931197313</v>
      </c>
      <c r="O14" s="201">
        <v>10.543198971375601</v>
      </c>
      <c r="P14" s="201">
        <v>0.23550798947368501</v>
      </c>
      <c r="Q14" s="202">
        <v>0.385326646522759</v>
      </c>
      <c r="R14" s="162">
        <f t="shared" si="0"/>
        <v>12.442941109005405</v>
      </c>
    </row>
    <row r="15" spans="1:20">
      <c r="A15" s="236"/>
      <c r="B15" s="128" t="s">
        <v>206</v>
      </c>
      <c r="C15" s="132">
        <v>18.2</v>
      </c>
      <c r="D15" s="58">
        <v>34.22</v>
      </c>
      <c r="E15" s="58">
        <v>6.33</v>
      </c>
      <c r="F15" s="58">
        <v>12.11</v>
      </c>
      <c r="G15" s="58">
        <v>0</v>
      </c>
      <c r="H15" s="58">
        <v>0</v>
      </c>
      <c r="I15" s="131">
        <v>29.14</v>
      </c>
      <c r="J15" s="197">
        <v>1.1790241544267499</v>
      </c>
      <c r="K15" s="198">
        <v>3.6900294378056202</v>
      </c>
      <c r="L15" s="198">
        <v>0.584552951694153</v>
      </c>
      <c r="M15" s="199">
        <v>0.22697513907033001</v>
      </c>
      <c r="N15" s="197">
        <v>2.5173320338070302</v>
      </c>
      <c r="O15" s="198">
        <v>31.9495848895336</v>
      </c>
      <c r="P15" s="198">
        <v>1.04569575659835</v>
      </c>
      <c r="Q15" s="199">
        <v>1.0218575834722801</v>
      </c>
      <c r="R15" s="166">
        <f t="shared" si="0"/>
        <v>42.389333177591972</v>
      </c>
    </row>
    <row r="16" spans="1:20" ht="15.75" customHeight="1">
      <c r="A16" s="236" t="s">
        <v>134</v>
      </c>
      <c r="B16" s="203" t="s">
        <v>207</v>
      </c>
      <c r="C16" s="120">
        <v>19.037251176733701</v>
      </c>
      <c r="D16" s="146">
        <v>46.6716835257347</v>
      </c>
      <c r="E16" s="146">
        <v>8.87568138915465</v>
      </c>
      <c r="F16" s="146">
        <v>7.3970872876020497</v>
      </c>
      <c r="G16" s="146">
        <v>0</v>
      </c>
      <c r="H16" s="146">
        <v>0.48834223162461698</v>
      </c>
      <c r="I16" s="189">
        <v>17.529954389150301</v>
      </c>
      <c r="J16" s="200">
        <v>0.94679455765113796</v>
      </c>
      <c r="K16" s="201">
        <v>1.8310411905850399</v>
      </c>
      <c r="L16" s="201">
        <v>0.48893396787490501</v>
      </c>
      <c r="M16" s="202">
        <v>0.111985140804381</v>
      </c>
      <c r="N16" s="200">
        <v>1.34941116088546</v>
      </c>
      <c r="O16" s="201">
        <v>8.6913457918335997</v>
      </c>
      <c r="P16" s="201">
        <v>0.492551795928937</v>
      </c>
      <c r="Q16" s="202">
        <v>0.46600199030195499</v>
      </c>
      <c r="R16" s="162">
        <f t="shared" si="0"/>
        <v>10.29045690187284</v>
      </c>
    </row>
    <row r="17" spans="1:18">
      <c r="A17" s="236"/>
      <c r="B17" s="204" t="s">
        <v>208</v>
      </c>
      <c r="C17" s="127">
        <v>24.22</v>
      </c>
      <c r="D17" s="56">
        <v>37.340010334275803</v>
      </c>
      <c r="E17" s="56">
        <v>5.2139538011284001</v>
      </c>
      <c r="F17" s="56">
        <v>8.6529789750937596</v>
      </c>
      <c r="G17" s="56">
        <v>0</v>
      </c>
      <c r="H17" s="56">
        <v>0.69931069593498896</v>
      </c>
      <c r="I17" s="119">
        <v>23.873746193567001</v>
      </c>
      <c r="J17" s="200">
        <v>0.94264794925595796</v>
      </c>
      <c r="K17" s="201">
        <v>1.74722016688898</v>
      </c>
      <c r="L17" s="201">
        <v>0.41093656942485202</v>
      </c>
      <c r="M17" s="202">
        <v>9.9445642721884206E-2</v>
      </c>
      <c r="N17" s="200">
        <v>1.2703632625123</v>
      </c>
      <c r="O17" s="201">
        <v>7.4746972663571203</v>
      </c>
      <c r="P17" s="201">
        <v>0.40320843676034401</v>
      </c>
      <c r="Q17" s="202">
        <v>0.40014537505501702</v>
      </c>
      <c r="R17" s="162">
        <f t="shared" si="0"/>
        <v>8.591215649202212</v>
      </c>
    </row>
    <row r="18" spans="1:18">
      <c r="A18" s="236"/>
      <c r="B18" s="204" t="s">
        <v>209</v>
      </c>
      <c r="C18" s="127">
        <v>15.8400324707597</v>
      </c>
      <c r="D18" s="56">
        <v>38.22</v>
      </c>
      <c r="E18" s="56">
        <v>1.80582814809974</v>
      </c>
      <c r="F18" s="56">
        <v>10.1315212071184</v>
      </c>
      <c r="G18" s="56">
        <v>0</v>
      </c>
      <c r="H18" s="56">
        <v>0</v>
      </c>
      <c r="I18" s="119">
        <v>34.002618174022203</v>
      </c>
      <c r="J18" s="200">
        <v>0.87370897429709304</v>
      </c>
      <c r="K18" s="201">
        <v>1.5865626646206701</v>
      </c>
      <c r="L18" s="201">
        <v>0.44784502289883998</v>
      </c>
      <c r="M18" s="202">
        <v>0.100885867731432</v>
      </c>
      <c r="N18" s="200">
        <v>1.54224109055432</v>
      </c>
      <c r="O18" s="201">
        <v>9.7865328791266695</v>
      </c>
      <c r="P18" s="201">
        <v>0.49116801437080199</v>
      </c>
      <c r="Q18" s="202">
        <v>0.475293445611359</v>
      </c>
      <c r="R18" s="162">
        <f t="shared" si="0"/>
        <v>12.299955321758999</v>
      </c>
    </row>
    <row r="19" spans="1:18">
      <c r="A19" s="236"/>
      <c r="B19" s="204" t="s">
        <v>210</v>
      </c>
      <c r="C19" s="127">
        <v>19.972041705414</v>
      </c>
      <c r="D19" s="56">
        <v>43.312363846329802</v>
      </c>
      <c r="E19" s="56">
        <v>13.44</v>
      </c>
      <c r="F19" s="56">
        <v>7.34</v>
      </c>
      <c r="G19" s="56">
        <v>0</v>
      </c>
      <c r="H19" s="56">
        <v>0</v>
      </c>
      <c r="I19" s="119">
        <v>15.9355944482563</v>
      </c>
      <c r="J19" s="200">
        <v>0.82151777410195004</v>
      </c>
      <c r="K19" s="201">
        <v>1.37512024488161</v>
      </c>
      <c r="L19" s="201">
        <v>0.53617594856867901</v>
      </c>
      <c r="M19" s="202">
        <v>0.18061396801785601</v>
      </c>
      <c r="N19" s="200">
        <v>1.4399076659796299</v>
      </c>
      <c r="O19" s="201">
        <v>11.324992869760001</v>
      </c>
      <c r="P19" s="201">
        <v>0.52082374239987905</v>
      </c>
      <c r="Q19" s="202">
        <v>0.60761686851424901</v>
      </c>
      <c r="R19" s="162">
        <f t="shared" si="0"/>
        <v>14.924808937317588</v>
      </c>
    </row>
    <row r="20" spans="1:18">
      <c r="A20" s="236"/>
      <c r="B20" s="205" t="s">
        <v>211</v>
      </c>
      <c r="C20" s="217" t="s">
        <v>265</v>
      </c>
      <c r="D20" s="218" t="s">
        <v>265</v>
      </c>
      <c r="E20" s="218" t="s">
        <v>265</v>
      </c>
      <c r="F20" s="218" t="s">
        <v>265</v>
      </c>
      <c r="G20" s="218" t="s">
        <v>265</v>
      </c>
      <c r="H20" s="218" t="s">
        <v>265</v>
      </c>
      <c r="I20" s="219" t="s">
        <v>265</v>
      </c>
      <c r="J20" s="197">
        <v>0.53343223994039402</v>
      </c>
      <c r="K20" s="198">
        <v>0.76605363467488596</v>
      </c>
      <c r="L20" s="198">
        <v>0.33793602512838999</v>
      </c>
      <c r="M20" s="199">
        <v>0.17017612969486101</v>
      </c>
      <c r="N20" s="197">
        <v>0.99576414940395197</v>
      </c>
      <c r="O20" s="198">
        <v>9.9900253598014803</v>
      </c>
      <c r="P20" s="198">
        <v>0.54455053421078503</v>
      </c>
      <c r="Q20" s="199">
        <v>0.50593469842211602</v>
      </c>
      <c r="R20" s="166">
        <f t="shared" si="0"/>
        <v>13.83595758768989</v>
      </c>
    </row>
    <row r="21" spans="1:18" ht="15.75" customHeight="1">
      <c r="A21" s="236" t="s">
        <v>144</v>
      </c>
      <c r="B21" s="115" t="s">
        <v>212</v>
      </c>
      <c r="C21" s="127">
        <v>23.01</v>
      </c>
      <c r="D21" s="56">
        <v>48.22</v>
      </c>
      <c r="E21" s="56">
        <v>4.33</v>
      </c>
      <c r="F21" s="56">
        <v>5.0199999999999996</v>
      </c>
      <c r="G21" s="56">
        <v>0</v>
      </c>
      <c r="H21" s="56">
        <v>0</v>
      </c>
      <c r="I21" s="119">
        <v>19.420000000000002</v>
      </c>
      <c r="J21" s="200">
        <v>1.00809203954191</v>
      </c>
      <c r="K21" s="201">
        <v>2.2878136425773699</v>
      </c>
      <c r="L21" s="201">
        <v>0.53622726385907005</v>
      </c>
      <c r="M21" s="202">
        <v>6.0210891257018798E-2</v>
      </c>
      <c r="N21" s="200">
        <v>1.95938024862027</v>
      </c>
      <c r="O21" s="201">
        <v>9.8310639917827007</v>
      </c>
      <c r="P21" s="201">
        <v>0.67843069382479904</v>
      </c>
      <c r="Q21" s="202">
        <v>1.0408112424454199</v>
      </c>
      <c r="R21" s="162">
        <f t="shared" si="0"/>
        <v>11.314875523807997</v>
      </c>
    </row>
    <row r="22" spans="1:18">
      <c r="A22" s="236"/>
      <c r="B22" s="124" t="s">
        <v>213</v>
      </c>
      <c r="C22" s="127">
        <v>17.2</v>
      </c>
      <c r="D22" s="56">
        <v>38.9</v>
      </c>
      <c r="E22" s="56">
        <v>0</v>
      </c>
      <c r="F22" s="56">
        <v>7.10682854114531</v>
      </c>
      <c r="G22" s="56">
        <v>0</v>
      </c>
      <c r="H22" s="56">
        <v>0</v>
      </c>
      <c r="I22" s="119">
        <v>36.793171458854701</v>
      </c>
      <c r="J22" s="200">
        <v>1.05158862283716</v>
      </c>
      <c r="K22" s="201">
        <v>2.36408143820471</v>
      </c>
      <c r="L22" s="201">
        <v>0.31454603963623201</v>
      </c>
      <c r="M22" s="202">
        <v>6.6965675170498798E-2</v>
      </c>
      <c r="N22" s="200">
        <v>1.6407772042065001</v>
      </c>
      <c r="O22" s="201">
        <v>9.1348901300318204</v>
      </c>
      <c r="P22" s="201">
        <v>0.34665947984152901</v>
      </c>
      <c r="Q22" s="202">
        <v>0.33300889265968597</v>
      </c>
      <c r="R22" s="162">
        <f t="shared" si="0"/>
        <v>10.156213037740665</v>
      </c>
    </row>
    <row r="23" spans="1:18">
      <c r="A23" s="236"/>
      <c r="B23" s="124" t="s">
        <v>214</v>
      </c>
      <c r="C23" s="127">
        <v>16.0777426319729</v>
      </c>
      <c r="D23" s="56">
        <v>48.018108718173799</v>
      </c>
      <c r="E23" s="56">
        <v>7.0580589496283599</v>
      </c>
      <c r="F23" s="56">
        <v>17.352314822488999</v>
      </c>
      <c r="G23" s="56">
        <v>0</v>
      </c>
      <c r="H23" s="56">
        <v>0</v>
      </c>
      <c r="I23" s="119">
        <v>11.493774877736</v>
      </c>
      <c r="J23" s="200">
        <v>0.98046376986379802</v>
      </c>
      <c r="K23" s="201">
        <v>3.0278122063028801</v>
      </c>
      <c r="L23" s="201">
        <v>0.27804411325589301</v>
      </c>
      <c r="M23" s="202">
        <v>8.64361053558695E-2</v>
      </c>
      <c r="N23" s="200">
        <v>1.77289194292986</v>
      </c>
      <c r="O23" s="201">
        <v>11.456196834599901</v>
      </c>
      <c r="P23" s="201">
        <v>0.337666680131742</v>
      </c>
      <c r="Q23" s="202">
        <v>0.29413703626262999</v>
      </c>
      <c r="R23" s="162">
        <f t="shared" si="0"/>
        <v>12.642576942445531</v>
      </c>
    </row>
    <row r="24" spans="1:18">
      <c r="A24" s="236"/>
      <c r="B24" s="124" t="s">
        <v>215</v>
      </c>
      <c r="C24" s="127">
        <v>13.6492569677653</v>
      </c>
      <c r="D24" s="56">
        <v>49.7157027263926</v>
      </c>
      <c r="E24" s="56">
        <v>2.1029237523094002</v>
      </c>
      <c r="F24" s="56">
        <v>23.84</v>
      </c>
      <c r="G24" s="56">
        <v>0</v>
      </c>
      <c r="H24" s="56">
        <v>0</v>
      </c>
      <c r="I24" s="119">
        <v>10.692116553532699</v>
      </c>
      <c r="J24" s="200">
        <v>0.91683809866683197</v>
      </c>
      <c r="K24" s="201">
        <v>3.0293074717534001</v>
      </c>
      <c r="L24" s="201">
        <v>0.33842624195215398</v>
      </c>
      <c r="M24" s="202">
        <v>9.5726323115031403E-2</v>
      </c>
      <c r="N24" s="200">
        <v>2.4970144878466098</v>
      </c>
      <c r="O24" s="201">
        <v>17.3520575019357</v>
      </c>
      <c r="P24" s="201">
        <v>0.36423078846288698</v>
      </c>
      <c r="Q24" s="202">
        <v>0.38966342315823599</v>
      </c>
      <c r="R24" s="162">
        <f t="shared" si="0"/>
        <v>21.484125045273451</v>
      </c>
    </row>
    <row r="25" spans="1:18">
      <c r="A25" s="236"/>
      <c r="B25" s="124" t="s">
        <v>216</v>
      </c>
      <c r="C25" s="127">
        <v>19.29</v>
      </c>
      <c r="D25" s="56">
        <v>41.46</v>
      </c>
      <c r="E25" s="56">
        <v>0</v>
      </c>
      <c r="F25" s="56">
        <v>9.2200000000000006</v>
      </c>
      <c r="G25" s="56">
        <v>0</v>
      </c>
      <c r="H25" s="56">
        <v>0</v>
      </c>
      <c r="I25" s="119">
        <v>30.03</v>
      </c>
      <c r="J25" s="200">
        <v>0.76678799028215605</v>
      </c>
      <c r="K25" s="201">
        <v>2.13053230898992</v>
      </c>
      <c r="L25" s="201">
        <v>0.27791780552613099</v>
      </c>
      <c r="M25" s="202">
        <v>6.83129581964729E-2</v>
      </c>
      <c r="N25" s="200">
        <v>1.80878614028122</v>
      </c>
      <c r="O25" s="201">
        <v>12.8008584209764</v>
      </c>
      <c r="P25" s="201">
        <v>0.30604003306820199</v>
      </c>
      <c r="Q25" s="202">
        <v>0.33005257352961898</v>
      </c>
      <c r="R25" s="162">
        <f t="shared" si="0"/>
        <v>16.005489167979718</v>
      </c>
    </row>
    <row r="26" spans="1:18">
      <c r="A26" s="236"/>
      <c r="B26" s="128" t="s">
        <v>217</v>
      </c>
      <c r="C26" s="132">
        <v>13.5010570630117</v>
      </c>
      <c r="D26" s="58">
        <v>54.227319454319897</v>
      </c>
      <c r="E26" s="58">
        <v>5.60755227992684</v>
      </c>
      <c r="F26" s="58">
        <v>14.732175329775099</v>
      </c>
      <c r="G26" s="58">
        <v>0</v>
      </c>
      <c r="H26" s="58">
        <v>0</v>
      </c>
      <c r="I26" s="131">
        <v>11.9318958729665</v>
      </c>
      <c r="J26" s="197">
        <v>0.56770072804327698</v>
      </c>
      <c r="K26" s="198">
        <v>2.28372018463849</v>
      </c>
      <c r="L26" s="198">
        <v>0.31159036744482999</v>
      </c>
      <c r="M26" s="199">
        <v>7.2887012900493098E-2</v>
      </c>
      <c r="N26" s="197">
        <v>1.5008274878471299</v>
      </c>
      <c r="O26" s="198">
        <v>13.098480052448799</v>
      </c>
      <c r="P26" s="198">
        <v>0.43349955295602099</v>
      </c>
      <c r="Q26" s="199">
        <v>0.33910614613641399</v>
      </c>
      <c r="R26" s="166">
        <f t="shared" si="0"/>
        <v>16.222139801715464</v>
      </c>
    </row>
    <row r="27" spans="1:18" ht="15.75" customHeight="1">
      <c r="A27" s="236" t="s">
        <v>152</v>
      </c>
      <c r="B27" s="124" t="s">
        <v>218</v>
      </c>
      <c r="C27" s="127">
        <v>14.431065563889501</v>
      </c>
      <c r="D27" s="56">
        <v>46.002229397504799</v>
      </c>
      <c r="E27" s="56">
        <v>9.8062381595631898</v>
      </c>
      <c r="F27" s="56">
        <v>17.2</v>
      </c>
      <c r="G27" s="56">
        <v>7.86608109480549</v>
      </c>
      <c r="H27" s="56">
        <v>0</v>
      </c>
      <c r="I27" s="119">
        <v>4.6943857842369701</v>
      </c>
      <c r="J27" s="200">
        <v>0.39005299982195002</v>
      </c>
      <c r="K27" s="201">
        <v>1.4713257024801101</v>
      </c>
      <c r="L27" s="201">
        <v>0.169505500968576</v>
      </c>
      <c r="M27" s="202">
        <v>0.24912477106265099</v>
      </c>
      <c r="N27" s="200">
        <v>0.64704564683119503</v>
      </c>
      <c r="O27" s="201">
        <v>6.74986577781136</v>
      </c>
      <c r="P27" s="201">
        <v>0.33725366413107499</v>
      </c>
      <c r="Q27" s="202">
        <v>0.46833027380472098</v>
      </c>
      <c r="R27" s="162">
        <f t="shared" si="0"/>
        <v>7.9178101129968752</v>
      </c>
    </row>
    <row r="28" spans="1:18">
      <c r="A28" s="236"/>
      <c r="B28" s="124" t="s">
        <v>219</v>
      </c>
      <c r="C28" s="127">
        <v>13.3256514046153</v>
      </c>
      <c r="D28" s="56">
        <v>49.202479124051798</v>
      </c>
      <c r="E28" s="56">
        <v>13.103128851789601</v>
      </c>
      <c r="F28" s="56">
        <v>13.152196663671001</v>
      </c>
      <c r="G28" s="56">
        <v>9.7326457278650906</v>
      </c>
      <c r="H28" s="56">
        <v>0</v>
      </c>
      <c r="I28" s="119">
        <v>1.48389822800715</v>
      </c>
      <c r="J28" s="200">
        <v>0.44569743272632001</v>
      </c>
      <c r="K28" s="201">
        <v>1.29559356682178</v>
      </c>
      <c r="L28" s="201">
        <v>0.144939956163876</v>
      </c>
      <c r="M28" s="202">
        <v>0.22276949941933599</v>
      </c>
      <c r="N28" s="200">
        <v>0.39576208178989097</v>
      </c>
      <c r="O28" s="201">
        <v>4.7389087906257901</v>
      </c>
      <c r="P28" s="201">
        <v>0.26604741361971401</v>
      </c>
      <c r="Q28" s="202">
        <v>0.390502863624691</v>
      </c>
      <c r="R28" s="162">
        <f t="shared" si="0"/>
        <v>5.1649728357060152</v>
      </c>
    </row>
    <row r="29" spans="1:18">
      <c r="A29" s="236"/>
      <c r="B29" s="124" t="s">
        <v>220</v>
      </c>
      <c r="C29" s="127">
        <v>15.1</v>
      </c>
      <c r="D29" s="56">
        <v>36.83</v>
      </c>
      <c r="E29" s="56">
        <v>10.56</v>
      </c>
      <c r="F29" s="56">
        <v>17.920000000000002</v>
      </c>
      <c r="G29" s="56">
        <v>17.7415779005612</v>
      </c>
      <c r="H29" s="56">
        <v>0</v>
      </c>
      <c r="I29" s="119">
        <v>1.8484220994387901</v>
      </c>
      <c r="J29" s="200">
        <v>0.40113759043562502</v>
      </c>
      <c r="K29" s="201">
        <v>1.51314132786482</v>
      </c>
      <c r="L29" s="201">
        <v>0.189511437309173</v>
      </c>
      <c r="M29" s="202">
        <v>0.18750762798264201</v>
      </c>
      <c r="N29" s="200">
        <v>0.45130918304213002</v>
      </c>
      <c r="O29" s="201">
        <v>5.1902234756537897</v>
      </c>
      <c r="P29" s="201">
        <v>0.32979286952564602</v>
      </c>
      <c r="Q29" s="202">
        <v>0.369769073449351</v>
      </c>
      <c r="R29" s="162">
        <f t="shared" si="0"/>
        <v>5.5156232216834553</v>
      </c>
    </row>
    <row r="30" spans="1:18">
      <c r="A30" s="236"/>
      <c r="B30" s="124" t="s">
        <v>221</v>
      </c>
      <c r="C30" s="127">
        <v>18.333801047111901</v>
      </c>
      <c r="D30" s="56">
        <v>40.119999999999997</v>
      </c>
      <c r="E30" s="56">
        <v>15.02</v>
      </c>
      <c r="F30" s="56">
        <v>9.2960328251583206</v>
      </c>
      <c r="G30" s="56">
        <v>14.83</v>
      </c>
      <c r="H30" s="56">
        <v>0</v>
      </c>
      <c r="I30" s="119">
        <v>2.4001661277297801</v>
      </c>
      <c r="J30" s="200">
        <v>0.36693349457650098</v>
      </c>
      <c r="K30" s="201">
        <v>1.34868273400262</v>
      </c>
      <c r="L30" s="201">
        <v>0.138160702233834</v>
      </c>
      <c r="M30" s="202">
        <v>0.157256360894028</v>
      </c>
      <c r="N30" s="200">
        <v>0.34836478337858701</v>
      </c>
      <c r="O30" s="201">
        <v>4.7514028377639299</v>
      </c>
      <c r="P30" s="201">
        <v>0.26146841711410801</v>
      </c>
      <c r="Q30" s="202">
        <v>0.30892089286805802</v>
      </c>
      <c r="R30" s="162">
        <f t="shared" si="0"/>
        <v>5.1040801556419648</v>
      </c>
    </row>
    <row r="31" spans="1:18">
      <c r="A31" s="236"/>
      <c r="B31" s="124" t="s">
        <v>222</v>
      </c>
      <c r="C31" s="127">
        <v>13.02</v>
      </c>
      <c r="D31" s="56">
        <v>47.02</v>
      </c>
      <c r="E31" s="56">
        <v>9.6300000000000008</v>
      </c>
      <c r="F31" s="56">
        <v>17.920000000000002</v>
      </c>
      <c r="G31" s="56">
        <v>10.74</v>
      </c>
      <c r="H31" s="56">
        <v>0</v>
      </c>
      <c r="I31" s="119">
        <v>1.67</v>
      </c>
      <c r="J31" s="200">
        <v>0.37089515206907198</v>
      </c>
      <c r="K31" s="201">
        <v>2.6536616015743602</v>
      </c>
      <c r="L31" s="201">
        <v>0.109683231443294</v>
      </c>
      <c r="M31" s="202">
        <v>0.16770631590923499</v>
      </c>
      <c r="N31" s="200">
        <v>0.45662842405871401</v>
      </c>
      <c r="O31" s="201">
        <v>6.1005911524441299</v>
      </c>
      <c r="P31" s="201">
        <v>0.21455534285171901</v>
      </c>
      <c r="Q31" s="202">
        <v>0.32457697326646501</v>
      </c>
      <c r="R31" s="162">
        <f t="shared" si="0"/>
        <v>5.1703943263046543</v>
      </c>
    </row>
    <row r="32" spans="1:18">
      <c r="A32" s="236"/>
      <c r="B32" s="128" t="s">
        <v>223</v>
      </c>
      <c r="C32" s="132">
        <v>11.02</v>
      </c>
      <c r="D32" s="58">
        <v>39.049999999999997</v>
      </c>
      <c r="E32" s="58">
        <v>20.43</v>
      </c>
      <c r="F32" s="58">
        <v>13.75</v>
      </c>
      <c r="G32" s="58">
        <v>13.885</v>
      </c>
      <c r="H32" s="58">
        <v>0</v>
      </c>
      <c r="I32" s="131">
        <v>1.86499999999999</v>
      </c>
      <c r="J32" s="197">
        <v>0.33517099513216603</v>
      </c>
      <c r="K32" s="198">
        <v>2.2091864685817701</v>
      </c>
      <c r="L32" s="198">
        <v>0.145539480219011</v>
      </c>
      <c r="M32" s="199">
        <v>0.18682267216394199</v>
      </c>
      <c r="N32" s="197">
        <v>0.33536297253594999</v>
      </c>
      <c r="O32" s="198">
        <v>5.0173936121689797</v>
      </c>
      <c r="P32" s="198">
        <v>0.237557368391805</v>
      </c>
      <c r="Q32" s="199">
        <v>0.36265667655572997</v>
      </c>
      <c r="R32" s="166">
        <f t="shared" si="0"/>
        <v>4.2123107153808146</v>
      </c>
    </row>
    <row r="33" spans="1:18" ht="15" customHeight="1">
      <c r="A33" s="225" t="s">
        <v>165</v>
      </c>
      <c r="B33" s="168" t="s">
        <v>166</v>
      </c>
      <c r="C33" s="120">
        <v>36.9</v>
      </c>
      <c r="D33" s="146">
        <v>40.89</v>
      </c>
      <c r="E33" s="146">
        <v>1.86528158405514</v>
      </c>
      <c r="F33" s="146">
        <v>2.90418143215854</v>
      </c>
      <c r="G33" s="146">
        <v>0</v>
      </c>
      <c r="H33" s="146">
        <v>0.68662981268132905</v>
      </c>
      <c r="I33" s="189">
        <v>16.753907171104998</v>
      </c>
      <c r="J33" s="145">
        <v>0.95994499532589606</v>
      </c>
      <c r="K33" s="136">
        <v>1.98482744621796</v>
      </c>
      <c r="L33" s="136">
        <v>0.31057043966426001</v>
      </c>
      <c r="M33" s="206">
        <v>0.132698278765639</v>
      </c>
      <c r="N33" s="148">
        <v>1.4155648817514099</v>
      </c>
      <c r="O33" s="118">
        <v>7.81826581701658</v>
      </c>
      <c r="P33" s="207">
        <v>0.423325362531002</v>
      </c>
      <c r="Q33" s="206">
        <v>0.50041288747195301</v>
      </c>
      <c r="R33" s="161">
        <f t="shared" si="0"/>
        <v>8.7501575561979301</v>
      </c>
    </row>
    <row r="34" spans="1:18">
      <c r="A34" s="225"/>
      <c r="B34" s="171" t="s">
        <v>167</v>
      </c>
      <c r="C34" s="127">
        <v>15.1471502724666</v>
      </c>
      <c r="D34" s="56">
        <v>52.428753721981998</v>
      </c>
      <c r="E34" s="56">
        <v>26.258050238687598</v>
      </c>
      <c r="F34" s="56">
        <v>1.5150969506793399</v>
      </c>
      <c r="G34" s="56">
        <v>0</v>
      </c>
      <c r="H34" s="56">
        <v>0.43965498859318197</v>
      </c>
      <c r="I34" s="119">
        <v>4.2112938275912901</v>
      </c>
      <c r="J34" s="148">
        <v>1.0934807658098999</v>
      </c>
      <c r="K34" s="118">
        <v>2.2215485144799598</v>
      </c>
      <c r="L34" s="118">
        <v>0.204861360017912</v>
      </c>
      <c r="M34" s="208">
        <v>0.12238470858212901</v>
      </c>
      <c r="N34" s="148">
        <v>1.1142166177735799</v>
      </c>
      <c r="O34" s="118">
        <v>6.4284721296436702</v>
      </c>
      <c r="P34" s="209">
        <v>0.24184808255600199</v>
      </c>
      <c r="Q34" s="208">
        <v>0.53740606591168805</v>
      </c>
      <c r="R34" s="162">
        <f t="shared" si="0"/>
        <v>6.3103854227455649</v>
      </c>
    </row>
    <row r="35" spans="1:18">
      <c r="A35" s="225"/>
      <c r="B35" s="171" t="s">
        <v>168</v>
      </c>
      <c r="C35" s="127">
        <v>3.6055132451892602</v>
      </c>
      <c r="D35" s="56">
        <v>49.4244329833232</v>
      </c>
      <c r="E35" s="56">
        <v>4.7628600052711203</v>
      </c>
      <c r="F35" s="56">
        <v>19.250836657774499</v>
      </c>
      <c r="G35" s="56">
        <v>0</v>
      </c>
      <c r="H35" s="56">
        <v>0.69445666834759301</v>
      </c>
      <c r="I35" s="119">
        <v>22.261900440094301</v>
      </c>
      <c r="J35" s="148">
        <v>1.1157069104764299</v>
      </c>
      <c r="K35" s="118">
        <v>2.1345317082784301</v>
      </c>
      <c r="L35" s="118">
        <v>0.275020190817718</v>
      </c>
      <c r="M35" s="208">
        <v>7.5005506586650603E-2</v>
      </c>
      <c r="N35" s="148">
        <v>1.4482682434211001</v>
      </c>
      <c r="O35" s="118">
        <v>7.1214442356673997</v>
      </c>
      <c r="P35" s="209">
        <v>0.33507096547908799</v>
      </c>
      <c r="Q35" s="208">
        <v>0.37104397312117199</v>
      </c>
      <c r="R35" s="162">
        <f t="shared" si="0"/>
        <v>7.4803687910834551</v>
      </c>
    </row>
    <row r="36" spans="1:18">
      <c r="A36" s="225"/>
      <c r="B36" s="171" t="s">
        <v>170</v>
      </c>
      <c r="C36" s="127">
        <v>21.4372407527785</v>
      </c>
      <c r="D36" s="56">
        <v>54.939780547671297</v>
      </c>
      <c r="E36" s="56">
        <v>2.9057105317288898</v>
      </c>
      <c r="F36" s="56">
        <v>16.082682080640701</v>
      </c>
      <c r="G36" s="56">
        <v>0.53331328300314695</v>
      </c>
      <c r="H36" s="56">
        <v>2.8274872136121298</v>
      </c>
      <c r="I36" s="119">
        <v>1.2737855905653099</v>
      </c>
      <c r="J36" s="148">
        <v>0.92627421478277205</v>
      </c>
      <c r="K36" s="118">
        <v>1.81963513259357</v>
      </c>
      <c r="L36" s="118">
        <v>0.38085386496144502</v>
      </c>
      <c r="M36" s="208">
        <v>6.8177543727666004E-2</v>
      </c>
      <c r="N36" s="148">
        <v>1.42078735217317</v>
      </c>
      <c r="O36" s="118">
        <v>8.1879700685556305</v>
      </c>
      <c r="P36" s="209">
        <v>0.42430608646754198</v>
      </c>
      <c r="Q36" s="208">
        <v>0.36075400582293499</v>
      </c>
      <c r="R36" s="162">
        <f t="shared" si="0"/>
        <v>9.552502403943091</v>
      </c>
    </row>
    <row r="37" spans="1:18">
      <c r="A37" s="225"/>
      <c r="B37" s="171" t="s">
        <v>172</v>
      </c>
      <c r="C37" s="127">
        <v>19.89</v>
      </c>
      <c r="D37" s="56">
        <v>62.89</v>
      </c>
      <c r="E37" s="56">
        <v>7.3983466769264101</v>
      </c>
      <c r="F37" s="56">
        <v>1.8762301043163101</v>
      </c>
      <c r="G37" s="56">
        <v>0</v>
      </c>
      <c r="H37" s="56">
        <v>0.46370487433333302</v>
      </c>
      <c r="I37" s="119">
        <v>7.4817183444239497</v>
      </c>
      <c r="J37" s="148">
        <v>0.47496102883865898</v>
      </c>
      <c r="K37" s="118">
        <v>1.9509937646141899</v>
      </c>
      <c r="L37" s="118">
        <v>0.60648869836321095</v>
      </c>
      <c r="M37" s="208">
        <v>0.13396336710834</v>
      </c>
      <c r="N37" s="148">
        <v>0.67682315157579598</v>
      </c>
      <c r="O37" s="118">
        <v>7.7640287602757603</v>
      </c>
      <c r="P37" s="209">
        <v>0.85112121458634504</v>
      </c>
      <c r="Q37" s="208">
        <v>0.397785737628502</v>
      </c>
      <c r="R37" s="162">
        <f t="shared" si="0"/>
        <v>8.7195524934923547</v>
      </c>
    </row>
    <row r="38" spans="1:18">
      <c r="A38" s="225"/>
      <c r="B38" s="173" t="s">
        <v>175</v>
      </c>
      <c r="C38" s="132">
        <v>18.092309541048799</v>
      </c>
      <c r="D38" s="58">
        <v>73.216598186134703</v>
      </c>
      <c r="E38" s="58">
        <v>4.6231759878870999</v>
      </c>
      <c r="F38" s="58">
        <v>0.49731404487624598</v>
      </c>
      <c r="G38" s="210">
        <v>2.1767355595440701</v>
      </c>
      <c r="H38" s="210">
        <v>0</v>
      </c>
      <c r="I38" s="131">
        <v>1.39386668050909</v>
      </c>
      <c r="J38" s="150">
        <v>0.20447378793851001</v>
      </c>
      <c r="K38" s="137">
        <v>0.97556168703192803</v>
      </c>
      <c r="L38" s="137">
        <v>0.31286953094205799</v>
      </c>
      <c r="M38" s="211">
        <v>9.36145053212456E-2</v>
      </c>
      <c r="N38" s="148">
        <v>0.32233764924047698</v>
      </c>
      <c r="O38" s="118">
        <v>5.02296748078194</v>
      </c>
      <c r="P38" s="212">
        <v>0.434778716453249</v>
      </c>
      <c r="Q38" s="211">
        <v>0.26803908176207702</v>
      </c>
      <c r="R38" s="166">
        <f t="shared" si="0"/>
        <v>6.0711086906250173</v>
      </c>
    </row>
    <row r="39" spans="1:18" ht="15" customHeight="1">
      <c r="A39" s="225" t="s">
        <v>225</v>
      </c>
      <c r="B39" s="171" t="s">
        <v>178</v>
      </c>
      <c r="C39" s="120">
        <v>18.559999999999999</v>
      </c>
      <c r="D39" s="146">
        <v>56.923341058700103</v>
      </c>
      <c r="E39" s="146">
        <v>12.0389693969331</v>
      </c>
      <c r="F39" s="146">
        <v>5.34</v>
      </c>
      <c r="G39" s="146">
        <v>0</v>
      </c>
      <c r="H39" s="146">
        <v>0.442986665546661</v>
      </c>
      <c r="I39" s="189">
        <v>6.6947028788201202</v>
      </c>
      <c r="J39" s="145">
        <v>0.656117329216519</v>
      </c>
      <c r="K39" s="136">
        <v>1.7343689695098401</v>
      </c>
      <c r="L39" s="136">
        <v>0.30393670397529898</v>
      </c>
      <c r="M39" s="206">
        <v>6.0304901582400601E-2</v>
      </c>
      <c r="N39" s="145">
        <v>0.97494085066646796</v>
      </c>
      <c r="O39" s="136">
        <v>6.7611675878546098</v>
      </c>
      <c r="P39" s="207">
        <v>0.471684867137798</v>
      </c>
      <c r="Q39" s="206">
        <v>0.44389685996648298</v>
      </c>
      <c r="R39" s="162">
        <f t="shared" si="0"/>
        <v>7.5401979275171538</v>
      </c>
    </row>
    <row r="40" spans="1:18">
      <c r="A40" s="225"/>
      <c r="B40" s="171" t="s">
        <v>179</v>
      </c>
      <c r="C40" s="127">
        <v>23.89</v>
      </c>
      <c r="D40" s="56">
        <v>47.98</v>
      </c>
      <c r="E40" s="56">
        <v>15.124139611159199</v>
      </c>
      <c r="F40" s="56">
        <v>0</v>
      </c>
      <c r="G40" s="56">
        <v>0.43356049505669503</v>
      </c>
      <c r="H40" s="56">
        <v>0.55762374141425997</v>
      </c>
      <c r="I40" s="119">
        <v>12.0146761523698</v>
      </c>
      <c r="J40" s="148">
        <v>0.84754500445137204</v>
      </c>
      <c r="K40" s="118">
        <v>2.2592690630706702</v>
      </c>
      <c r="L40" s="118">
        <v>0.41611396302883602</v>
      </c>
      <c r="M40" s="208">
        <v>9.9561009559046704E-2</v>
      </c>
      <c r="N40" s="148">
        <v>1.09632755151299</v>
      </c>
      <c r="O40" s="118">
        <v>7.3523136535613602</v>
      </c>
      <c r="P40" s="209">
        <v>0.53722142048467403</v>
      </c>
      <c r="Q40" s="208">
        <v>0.43342874328765102</v>
      </c>
      <c r="R40" s="162">
        <f t="shared" si="0"/>
        <v>7.639566885736035</v>
      </c>
    </row>
    <row r="41" spans="1:18">
      <c r="A41" s="225"/>
      <c r="B41" s="171" t="s">
        <v>182</v>
      </c>
      <c r="C41" s="127">
        <v>17.89</v>
      </c>
      <c r="D41" s="56">
        <v>33.364001433644098</v>
      </c>
      <c r="E41" s="56">
        <v>1.89</v>
      </c>
      <c r="F41" s="56">
        <v>26.3484486598778</v>
      </c>
      <c r="G41" s="56">
        <v>16.5110511383788</v>
      </c>
      <c r="H41" s="56">
        <v>0</v>
      </c>
      <c r="I41" s="119">
        <v>3.9964987680992601</v>
      </c>
      <c r="J41" s="148">
        <v>0.30791788856305002</v>
      </c>
      <c r="K41" s="118">
        <v>0.90909090909090895</v>
      </c>
      <c r="L41" s="118">
        <v>0.175953079178886</v>
      </c>
      <c r="M41" s="208">
        <v>0.11485826001955</v>
      </c>
      <c r="N41" s="148">
        <v>0.60817191115015001</v>
      </c>
      <c r="O41" s="118">
        <v>6.8184552630757196</v>
      </c>
      <c r="P41" s="209">
        <v>0.31623451139535902</v>
      </c>
      <c r="Q41" s="208">
        <v>0.47446360312360603</v>
      </c>
      <c r="R41" s="162">
        <f t="shared" si="0"/>
        <v>8.8640465309772161</v>
      </c>
    </row>
    <row r="42" spans="1:18">
      <c r="A42" s="225"/>
      <c r="B42" s="173" t="s">
        <v>185</v>
      </c>
      <c r="C42" s="132">
        <v>35.137414891448998</v>
      </c>
      <c r="D42" s="58">
        <v>34.964123892508702</v>
      </c>
      <c r="E42" s="58">
        <v>6</v>
      </c>
      <c r="F42" s="58">
        <v>0</v>
      </c>
      <c r="G42" s="58">
        <v>16.7455623077993</v>
      </c>
      <c r="H42" s="58">
        <v>1.2867444954409899</v>
      </c>
      <c r="I42" s="131">
        <v>5.8661544128019498</v>
      </c>
      <c r="J42" s="150">
        <v>0.208342851921232</v>
      </c>
      <c r="K42" s="137">
        <v>0.548270662950609</v>
      </c>
      <c r="L42" s="137">
        <v>0.12610225247863999</v>
      </c>
      <c r="M42" s="211">
        <v>0.12610225247863999</v>
      </c>
      <c r="N42" s="150">
        <v>0.51745025100395403</v>
      </c>
      <c r="O42" s="137">
        <v>6.7902072627226699</v>
      </c>
      <c r="P42" s="212">
        <v>0.21812014065143401</v>
      </c>
      <c r="Q42" s="211">
        <v>0.53373266216580995</v>
      </c>
      <c r="R42" s="166">
        <f t="shared" si="0"/>
        <v>9.3629048996580924</v>
      </c>
    </row>
  </sheetData>
  <mergeCells count="22">
    <mergeCell ref="R1:R2"/>
    <mergeCell ref="A2:A3"/>
    <mergeCell ref="C3:I3"/>
    <mergeCell ref="J3:M3"/>
    <mergeCell ref="N3:Q3"/>
    <mergeCell ref="G1:G2"/>
    <mergeCell ref="H1:H2"/>
    <mergeCell ref="I1:I2"/>
    <mergeCell ref="J1:M1"/>
    <mergeCell ref="N1:Q1"/>
    <mergeCell ref="B1:B2"/>
    <mergeCell ref="C1:C2"/>
    <mergeCell ref="D1:D2"/>
    <mergeCell ref="E1:E2"/>
    <mergeCell ref="F1:F2"/>
    <mergeCell ref="A33:A38"/>
    <mergeCell ref="A39:A42"/>
    <mergeCell ref="A4:A10"/>
    <mergeCell ref="A11:A15"/>
    <mergeCell ref="A16:A20"/>
    <mergeCell ref="A21:A26"/>
    <mergeCell ref="A27:A3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Glossaire</vt:lpstr>
      <vt:lpstr>granulo_5</vt:lpstr>
      <vt:lpstr>granulo_100</vt:lpstr>
      <vt:lpstr>Mesures physiques</vt:lpstr>
      <vt:lpstr>Carbone et azote</vt:lpstr>
      <vt:lpstr>Mesures interfaciales</vt:lpstr>
      <vt:lpstr>Composition chimique</vt:lpstr>
      <vt:lpstr>Minéralogie</vt:lpstr>
    </vt:vector>
  </TitlesOfParts>
  <Company>UNIL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Fabienne</dc:creator>
  <dc:description/>
  <cp:lastModifiedBy>Xavier Dupla</cp:lastModifiedBy>
  <cp:revision>188</cp:revision>
  <dcterms:created xsi:type="dcterms:W3CDTF">2016-11-30T10:33:51Z</dcterms:created>
  <dcterms:modified xsi:type="dcterms:W3CDTF">2024-09-25T15:02:10Z</dcterms:modified>
  <dc:language>fr-CH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